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TeddyJJr/Documents/"/>
    </mc:Choice>
  </mc:AlternateContent>
  <bookViews>
    <workbookView xWindow="0" yWindow="460" windowWidth="27320" windowHeight="14260" tabRatio="500"/>
  </bookViews>
  <sheets>
    <sheet name="IncomeandExpenseProforma" sheetId="1" r:id="rId1"/>
    <sheet name="Loan calculator" sheetId="3" r:id="rId2"/>
    <sheet name="Cost to make charter ready" sheetId="2" r:id="rId3"/>
    <sheet name="Provisioning Worksheet" sheetId="4" r:id="rId4"/>
    <sheet name="CharterRateWorksheet" sheetId="5" r:id="rId5"/>
  </sheets>
  <externalReferences>
    <externalReference r:id="rId6"/>
  </externalReferences>
  <definedNames>
    <definedName name="Beg_Bal">'Loan calculator'!$C$18:$C$377</definedName>
    <definedName name="End_Bal">'Loan calculator'!$I$18:$I$377</definedName>
    <definedName name="Extra_Pay">'Loan calculator'!$E$18:$E$377</definedName>
    <definedName name="Int">'Loan calculator'!$H$18:$H$377</definedName>
    <definedName name="Interest_Rate">'Loan calculator'!$D$5</definedName>
    <definedName name="Loan_Amount">'Loan calculator'!$D$4</definedName>
    <definedName name="Loan_Start">'Loan calculator'!$D$7</definedName>
    <definedName name="Loan_Years">'Loan calculator'!$D$6</definedName>
    <definedName name="Number_of_Payments">MATCH(0.01,End_Bal,-1)+1</definedName>
    <definedName name="Pay_Num">'Loan calculator'!$A$18:$A$377</definedName>
    <definedName name="Princ">'Loan calculator'!$G$18:$G$377</definedName>
    <definedName name="Sched_Pay">'Loan calculator'!$D$18:$D$377</definedName>
    <definedName name="Scheduled_Extra_Payments">'Loan calculator'!$D$8</definedName>
    <definedName name="Scheduled_Monthly_Payment">'Loan calculator'!$D$11</definedName>
    <definedName name="Total_Pay">'Loan calculator'!$F$18:$F$377</definedName>
    <definedName name="Values_Entered">IF(Loan_Amount*Interest_Rate*Loan_Years*Loan_Start&gt;0,1,0)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1" l="1"/>
  <c r="D39" i="1"/>
  <c r="E39" i="1"/>
  <c r="F39" i="1"/>
  <c r="G39" i="1"/>
  <c r="H39" i="1"/>
  <c r="I39" i="1"/>
  <c r="J39" i="1"/>
  <c r="K39" i="1"/>
  <c r="L39" i="1"/>
  <c r="M39" i="1"/>
  <c r="N39" i="1"/>
  <c r="D23" i="2"/>
  <c r="C7" i="1"/>
  <c r="B5" i="5"/>
  <c r="D26" i="1"/>
  <c r="B4" i="5"/>
  <c r="C28" i="1"/>
  <c r="E28" i="1"/>
  <c r="G28" i="1"/>
  <c r="F28" i="1"/>
  <c r="D28" i="1"/>
  <c r="G34" i="1"/>
  <c r="F34" i="1"/>
  <c r="M28" i="1"/>
  <c r="N28" i="1"/>
  <c r="G33" i="1"/>
  <c r="F33" i="1"/>
  <c r="E33" i="1"/>
  <c r="D33" i="1"/>
  <c r="C33" i="1"/>
  <c r="D34" i="1"/>
  <c r="G41" i="1"/>
  <c r="F41" i="1"/>
  <c r="E41" i="1"/>
  <c r="D41" i="1"/>
  <c r="C41" i="1"/>
  <c r="G38" i="1"/>
  <c r="F38" i="1"/>
  <c r="E38" i="1"/>
  <c r="M21" i="1"/>
  <c r="G26" i="1"/>
  <c r="F26" i="1"/>
  <c r="E26" i="1"/>
  <c r="C26" i="1"/>
  <c r="D65" i="4"/>
  <c r="D64" i="4"/>
  <c r="D63" i="4"/>
  <c r="D62" i="4"/>
  <c r="D61" i="4"/>
  <c r="D60" i="4"/>
  <c r="D59" i="4"/>
  <c r="D58" i="4"/>
  <c r="D57" i="4"/>
  <c r="B56" i="4"/>
  <c r="C59" i="4"/>
  <c r="E59" i="4"/>
  <c r="C60" i="4"/>
  <c r="E60" i="4"/>
  <c r="C61" i="4"/>
  <c r="E61" i="4"/>
  <c r="C62" i="4"/>
  <c r="E62" i="4"/>
  <c r="C63" i="4"/>
  <c r="E63" i="4"/>
  <c r="C64" i="4"/>
  <c r="E64" i="4"/>
  <c r="C65" i="4"/>
  <c r="E65" i="4"/>
  <c r="D67" i="4"/>
  <c r="G40" i="1"/>
  <c r="D46" i="4"/>
  <c r="B43" i="4"/>
  <c r="C46" i="4"/>
  <c r="E46" i="4"/>
  <c r="D47" i="4"/>
  <c r="C47" i="4"/>
  <c r="E47" i="4"/>
  <c r="D48" i="4"/>
  <c r="C48" i="4"/>
  <c r="E48" i="4"/>
  <c r="D49" i="4"/>
  <c r="C49" i="4"/>
  <c r="E49" i="4"/>
  <c r="D50" i="4"/>
  <c r="C50" i="4"/>
  <c r="E50" i="4"/>
  <c r="D51" i="4"/>
  <c r="C51" i="4"/>
  <c r="E51" i="4"/>
  <c r="C52" i="4"/>
  <c r="D52" i="4"/>
  <c r="E52" i="4"/>
  <c r="D54" i="4"/>
  <c r="F40" i="1"/>
  <c r="D45" i="4"/>
  <c r="D44" i="4"/>
  <c r="D39" i="4"/>
  <c r="D38" i="4"/>
  <c r="D37" i="4"/>
  <c r="D36" i="4"/>
  <c r="D35" i="4"/>
  <c r="D34" i="4"/>
  <c r="D33" i="4"/>
  <c r="D32" i="4"/>
  <c r="D31" i="4"/>
  <c r="B30" i="4"/>
  <c r="C31" i="4"/>
  <c r="E31" i="4"/>
  <c r="C32" i="4"/>
  <c r="E32" i="4"/>
  <c r="C33" i="4"/>
  <c r="E33" i="4"/>
  <c r="C34" i="4"/>
  <c r="E34" i="4"/>
  <c r="C35" i="4"/>
  <c r="E35" i="4"/>
  <c r="C36" i="4"/>
  <c r="E36" i="4"/>
  <c r="C37" i="4"/>
  <c r="E37" i="4"/>
  <c r="C38" i="4"/>
  <c r="E38" i="4"/>
  <c r="C39" i="4"/>
  <c r="E39" i="4"/>
  <c r="D41" i="4"/>
  <c r="E40" i="1"/>
  <c r="D18" i="4"/>
  <c r="B17" i="4"/>
  <c r="C18" i="4"/>
  <c r="E18" i="4"/>
  <c r="D19" i="4"/>
  <c r="C19" i="4"/>
  <c r="E19" i="4"/>
  <c r="D20" i="4"/>
  <c r="C20" i="4"/>
  <c r="E20" i="4"/>
  <c r="D21" i="4"/>
  <c r="C21" i="4"/>
  <c r="E21" i="4"/>
  <c r="D22" i="4"/>
  <c r="C22" i="4"/>
  <c r="E22" i="4"/>
  <c r="D23" i="4"/>
  <c r="C23" i="4"/>
  <c r="E23" i="4"/>
  <c r="D24" i="4"/>
  <c r="C24" i="4"/>
  <c r="E24" i="4"/>
  <c r="D25" i="4"/>
  <c r="C25" i="4"/>
  <c r="E25" i="4"/>
  <c r="D26" i="4"/>
  <c r="C26" i="4"/>
  <c r="E26" i="4"/>
  <c r="D28" i="4"/>
  <c r="D40" i="1"/>
  <c r="D9" i="4"/>
  <c r="B4" i="4"/>
  <c r="C9" i="4"/>
  <c r="E9" i="4"/>
  <c r="C10" i="4"/>
  <c r="C5" i="4"/>
  <c r="D5" i="4"/>
  <c r="E5" i="4"/>
  <c r="C6" i="4"/>
  <c r="D6" i="4"/>
  <c r="E6" i="4"/>
  <c r="C7" i="4"/>
  <c r="D7" i="4"/>
  <c r="E7" i="4"/>
  <c r="C8" i="4"/>
  <c r="D8" i="4"/>
  <c r="E8" i="4"/>
  <c r="D10" i="4"/>
  <c r="E10" i="4"/>
  <c r="C11" i="4"/>
  <c r="D11" i="4"/>
  <c r="E11" i="4"/>
  <c r="C12" i="4"/>
  <c r="D12" i="4"/>
  <c r="E12" i="4"/>
  <c r="C13" i="4"/>
  <c r="D13" i="4"/>
  <c r="E13" i="4"/>
  <c r="D15" i="4"/>
  <c r="C40" i="1"/>
  <c r="C5" i="1"/>
  <c r="C6" i="1"/>
  <c r="D4" i="3"/>
  <c r="D5" i="3"/>
  <c r="D6" i="3"/>
  <c r="D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C18" i="3"/>
  <c r="D11" i="3"/>
  <c r="D18" i="3"/>
  <c r="E18" i="3"/>
  <c r="F18" i="3"/>
  <c r="H18" i="3"/>
  <c r="G18" i="3"/>
  <c r="I18" i="3"/>
  <c r="C19" i="3"/>
  <c r="D19" i="3"/>
  <c r="E19" i="3"/>
  <c r="F19" i="3"/>
  <c r="H19" i="3"/>
  <c r="G19" i="3"/>
  <c r="I19" i="3"/>
  <c r="C20" i="3"/>
  <c r="D20" i="3"/>
  <c r="E20" i="3"/>
  <c r="F20" i="3"/>
  <c r="H20" i="3"/>
  <c r="G20" i="3"/>
  <c r="I20" i="3"/>
  <c r="C21" i="3"/>
  <c r="D21" i="3"/>
  <c r="E21" i="3"/>
  <c r="F21" i="3"/>
  <c r="H21" i="3"/>
  <c r="G21" i="3"/>
  <c r="I21" i="3"/>
  <c r="C22" i="3"/>
  <c r="D22" i="3"/>
  <c r="E22" i="3"/>
  <c r="F22" i="3"/>
  <c r="H22" i="3"/>
  <c r="G22" i="3"/>
  <c r="I22" i="3"/>
  <c r="C23" i="3"/>
  <c r="D23" i="3"/>
  <c r="E23" i="3"/>
  <c r="F23" i="3"/>
  <c r="H23" i="3"/>
  <c r="G23" i="3"/>
  <c r="I23" i="3"/>
  <c r="C24" i="3"/>
  <c r="D24" i="3"/>
  <c r="E24" i="3"/>
  <c r="F24" i="3"/>
  <c r="H24" i="3"/>
  <c r="G24" i="3"/>
  <c r="I24" i="3"/>
  <c r="C25" i="3"/>
  <c r="D25" i="3"/>
  <c r="E25" i="3"/>
  <c r="F25" i="3"/>
  <c r="H25" i="3"/>
  <c r="G25" i="3"/>
  <c r="I25" i="3"/>
  <c r="C26" i="3"/>
  <c r="D26" i="3"/>
  <c r="E26" i="3"/>
  <c r="F26" i="3"/>
  <c r="H26" i="3"/>
  <c r="G26" i="3"/>
  <c r="I26" i="3"/>
  <c r="C27" i="3"/>
  <c r="D27" i="3"/>
  <c r="E27" i="3"/>
  <c r="F27" i="3"/>
  <c r="H27" i="3"/>
  <c r="G27" i="3"/>
  <c r="I27" i="3"/>
  <c r="C28" i="3"/>
  <c r="D28" i="3"/>
  <c r="E28" i="3"/>
  <c r="F28" i="3"/>
  <c r="H28" i="3"/>
  <c r="G28" i="3"/>
  <c r="I28" i="3"/>
  <c r="C29" i="3"/>
  <c r="D29" i="3"/>
  <c r="E29" i="3"/>
  <c r="F29" i="3"/>
  <c r="H29" i="3"/>
  <c r="G29" i="3"/>
  <c r="I29" i="3"/>
  <c r="C30" i="3"/>
  <c r="D30" i="3"/>
  <c r="E30" i="3"/>
  <c r="F30" i="3"/>
  <c r="H30" i="3"/>
  <c r="G30" i="3"/>
  <c r="I30" i="3"/>
  <c r="C31" i="3"/>
  <c r="D31" i="3"/>
  <c r="E31" i="3"/>
  <c r="F31" i="3"/>
  <c r="H31" i="3"/>
  <c r="G31" i="3"/>
  <c r="I31" i="3"/>
  <c r="C32" i="3"/>
  <c r="D32" i="3"/>
  <c r="E32" i="3"/>
  <c r="F32" i="3"/>
  <c r="H32" i="3"/>
  <c r="G32" i="3"/>
  <c r="I32" i="3"/>
  <c r="C33" i="3"/>
  <c r="D33" i="3"/>
  <c r="E33" i="3"/>
  <c r="F33" i="3"/>
  <c r="H33" i="3"/>
  <c r="G33" i="3"/>
  <c r="I33" i="3"/>
  <c r="C34" i="3"/>
  <c r="D34" i="3"/>
  <c r="E34" i="3"/>
  <c r="F34" i="3"/>
  <c r="H34" i="3"/>
  <c r="G34" i="3"/>
  <c r="I34" i="3"/>
  <c r="C35" i="3"/>
  <c r="D35" i="3"/>
  <c r="E35" i="3"/>
  <c r="F35" i="3"/>
  <c r="H35" i="3"/>
  <c r="G35" i="3"/>
  <c r="I35" i="3"/>
  <c r="C36" i="3"/>
  <c r="D36" i="3"/>
  <c r="E36" i="3"/>
  <c r="F36" i="3"/>
  <c r="H36" i="3"/>
  <c r="G36" i="3"/>
  <c r="I36" i="3"/>
  <c r="C37" i="3"/>
  <c r="D37" i="3"/>
  <c r="E37" i="3"/>
  <c r="F37" i="3"/>
  <c r="H37" i="3"/>
  <c r="G37" i="3"/>
  <c r="I37" i="3"/>
  <c r="C38" i="3"/>
  <c r="D38" i="3"/>
  <c r="E38" i="3"/>
  <c r="F38" i="3"/>
  <c r="H38" i="3"/>
  <c r="G38" i="3"/>
  <c r="I38" i="3"/>
  <c r="C39" i="3"/>
  <c r="D39" i="3"/>
  <c r="E39" i="3"/>
  <c r="F39" i="3"/>
  <c r="H39" i="3"/>
  <c r="G39" i="3"/>
  <c r="I39" i="3"/>
  <c r="C40" i="3"/>
  <c r="D40" i="3"/>
  <c r="E40" i="3"/>
  <c r="F40" i="3"/>
  <c r="H40" i="3"/>
  <c r="G40" i="3"/>
  <c r="I40" i="3"/>
  <c r="C41" i="3"/>
  <c r="D41" i="3"/>
  <c r="E41" i="3"/>
  <c r="F41" i="3"/>
  <c r="H41" i="3"/>
  <c r="G41" i="3"/>
  <c r="I41" i="3"/>
  <c r="C42" i="3"/>
  <c r="D42" i="3"/>
  <c r="E42" i="3"/>
  <c r="F42" i="3"/>
  <c r="H42" i="3"/>
  <c r="G42" i="3"/>
  <c r="I42" i="3"/>
  <c r="C43" i="3"/>
  <c r="D43" i="3"/>
  <c r="E43" i="3"/>
  <c r="F43" i="3"/>
  <c r="H43" i="3"/>
  <c r="G43" i="3"/>
  <c r="I43" i="3"/>
  <c r="C44" i="3"/>
  <c r="D44" i="3"/>
  <c r="E44" i="3"/>
  <c r="F44" i="3"/>
  <c r="H44" i="3"/>
  <c r="G44" i="3"/>
  <c r="I44" i="3"/>
  <c r="C45" i="3"/>
  <c r="D45" i="3"/>
  <c r="E45" i="3"/>
  <c r="F45" i="3"/>
  <c r="H45" i="3"/>
  <c r="G45" i="3"/>
  <c r="I45" i="3"/>
  <c r="C46" i="3"/>
  <c r="D46" i="3"/>
  <c r="E46" i="3"/>
  <c r="F46" i="3"/>
  <c r="H46" i="3"/>
  <c r="G46" i="3"/>
  <c r="I46" i="3"/>
  <c r="C47" i="3"/>
  <c r="D47" i="3"/>
  <c r="E47" i="3"/>
  <c r="F47" i="3"/>
  <c r="H47" i="3"/>
  <c r="G47" i="3"/>
  <c r="I47" i="3"/>
  <c r="C48" i="3"/>
  <c r="D48" i="3"/>
  <c r="E48" i="3"/>
  <c r="F48" i="3"/>
  <c r="H48" i="3"/>
  <c r="G48" i="3"/>
  <c r="I48" i="3"/>
  <c r="C49" i="3"/>
  <c r="D49" i="3"/>
  <c r="E49" i="3"/>
  <c r="F49" i="3"/>
  <c r="H49" i="3"/>
  <c r="G49" i="3"/>
  <c r="I49" i="3"/>
  <c r="C50" i="3"/>
  <c r="D50" i="3"/>
  <c r="E50" i="3"/>
  <c r="F50" i="3"/>
  <c r="H50" i="3"/>
  <c r="G50" i="3"/>
  <c r="I50" i="3"/>
  <c r="C51" i="3"/>
  <c r="D51" i="3"/>
  <c r="E51" i="3"/>
  <c r="F51" i="3"/>
  <c r="H51" i="3"/>
  <c r="G51" i="3"/>
  <c r="I51" i="3"/>
  <c r="C52" i="3"/>
  <c r="D52" i="3"/>
  <c r="E52" i="3"/>
  <c r="F52" i="3"/>
  <c r="H52" i="3"/>
  <c r="G52" i="3"/>
  <c r="I52" i="3"/>
  <c r="C53" i="3"/>
  <c r="D53" i="3"/>
  <c r="E53" i="3"/>
  <c r="F53" i="3"/>
  <c r="H53" i="3"/>
  <c r="G53" i="3"/>
  <c r="I53" i="3"/>
  <c r="C54" i="3"/>
  <c r="D54" i="3"/>
  <c r="E54" i="3"/>
  <c r="F54" i="3"/>
  <c r="H54" i="3"/>
  <c r="G54" i="3"/>
  <c r="I54" i="3"/>
  <c r="C55" i="3"/>
  <c r="D55" i="3"/>
  <c r="E55" i="3"/>
  <c r="F55" i="3"/>
  <c r="H55" i="3"/>
  <c r="G55" i="3"/>
  <c r="I55" i="3"/>
  <c r="C56" i="3"/>
  <c r="D56" i="3"/>
  <c r="E56" i="3"/>
  <c r="F56" i="3"/>
  <c r="H56" i="3"/>
  <c r="G56" i="3"/>
  <c r="I56" i="3"/>
  <c r="C57" i="3"/>
  <c r="D57" i="3"/>
  <c r="E57" i="3"/>
  <c r="F57" i="3"/>
  <c r="H57" i="3"/>
  <c r="G57" i="3"/>
  <c r="I57" i="3"/>
  <c r="C58" i="3"/>
  <c r="D58" i="3"/>
  <c r="E58" i="3"/>
  <c r="F58" i="3"/>
  <c r="H58" i="3"/>
  <c r="G58" i="3"/>
  <c r="I58" i="3"/>
  <c r="C59" i="3"/>
  <c r="D59" i="3"/>
  <c r="E59" i="3"/>
  <c r="F59" i="3"/>
  <c r="H59" i="3"/>
  <c r="G59" i="3"/>
  <c r="I59" i="3"/>
  <c r="C60" i="3"/>
  <c r="D60" i="3"/>
  <c r="E60" i="3"/>
  <c r="F60" i="3"/>
  <c r="H60" i="3"/>
  <c r="G60" i="3"/>
  <c r="I60" i="3"/>
  <c r="C61" i="3"/>
  <c r="D61" i="3"/>
  <c r="E61" i="3"/>
  <c r="F61" i="3"/>
  <c r="H61" i="3"/>
  <c r="G61" i="3"/>
  <c r="I61" i="3"/>
  <c r="C62" i="3"/>
  <c r="D62" i="3"/>
  <c r="E62" i="3"/>
  <c r="F62" i="3"/>
  <c r="H62" i="3"/>
  <c r="G62" i="3"/>
  <c r="I62" i="3"/>
  <c r="C63" i="3"/>
  <c r="D63" i="3"/>
  <c r="E63" i="3"/>
  <c r="F63" i="3"/>
  <c r="H63" i="3"/>
  <c r="G63" i="3"/>
  <c r="I63" i="3"/>
  <c r="C64" i="3"/>
  <c r="D64" i="3"/>
  <c r="E64" i="3"/>
  <c r="F64" i="3"/>
  <c r="H64" i="3"/>
  <c r="G64" i="3"/>
  <c r="I64" i="3"/>
  <c r="C65" i="3"/>
  <c r="D65" i="3"/>
  <c r="E65" i="3"/>
  <c r="F65" i="3"/>
  <c r="H65" i="3"/>
  <c r="G65" i="3"/>
  <c r="I65" i="3"/>
  <c r="C66" i="3"/>
  <c r="D66" i="3"/>
  <c r="E66" i="3"/>
  <c r="F66" i="3"/>
  <c r="H66" i="3"/>
  <c r="G66" i="3"/>
  <c r="I66" i="3"/>
  <c r="C67" i="3"/>
  <c r="D67" i="3"/>
  <c r="E67" i="3"/>
  <c r="F67" i="3"/>
  <c r="H67" i="3"/>
  <c r="G67" i="3"/>
  <c r="I67" i="3"/>
  <c r="C68" i="3"/>
  <c r="D68" i="3"/>
  <c r="E68" i="3"/>
  <c r="F68" i="3"/>
  <c r="H68" i="3"/>
  <c r="G68" i="3"/>
  <c r="I68" i="3"/>
  <c r="C69" i="3"/>
  <c r="D69" i="3"/>
  <c r="E69" i="3"/>
  <c r="F69" i="3"/>
  <c r="H69" i="3"/>
  <c r="G69" i="3"/>
  <c r="I69" i="3"/>
  <c r="C70" i="3"/>
  <c r="D70" i="3"/>
  <c r="E70" i="3"/>
  <c r="F70" i="3"/>
  <c r="H70" i="3"/>
  <c r="G70" i="3"/>
  <c r="I70" i="3"/>
  <c r="C71" i="3"/>
  <c r="D71" i="3"/>
  <c r="E71" i="3"/>
  <c r="F71" i="3"/>
  <c r="H71" i="3"/>
  <c r="G71" i="3"/>
  <c r="I71" i="3"/>
  <c r="C72" i="3"/>
  <c r="D72" i="3"/>
  <c r="E72" i="3"/>
  <c r="F72" i="3"/>
  <c r="H72" i="3"/>
  <c r="G72" i="3"/>
  <c r="I72" i="3"/>
  <c r="C73" i="3"/>
  <c r="D73" i="3"/>
  <c r="E73" i="3"/>
  <c r="F73" i="3"/>
  <c r="H73" i="3"/>
  <c r="G73" i="3"/>
  <c r="I73" i="3"/>
  <c r="C74" i="3"/>
  <c r="D74" i="3"/>
  <c r="E74" i="3"/>
  <c r="F74" i="3"/>
  <c r="H74" i="3"/>
  <c r="G74" i="3"/>
  <c r="I74" i="3"/>
  <c r="C75" i="3"/>
  <c r="D75" i="3"/>
  <c r="E75" i="3"/>
  <c r="F75" i="3"/>
  <c r="H75" i="3"/>
  <c r="G75" i="3"/>
  <c r="I75" i="3"/>
  <c r="C76" i="3"/>
  <c r="D76" i="3"/>
  <c r="E76" i="3"/>
  <c r="F76" i="3"/>
  <c r="H76" i="3"/>
  <c r="G76" i="3"/>
  <c r="I76" i="3"/>
  <c r="C77" i="3"/>
  <c r="D77" i="3"/>
  <c r="E77" i="3"/>
  <c r="F77" i="3"/>
  <c r="H77" i="3"/>
  <c r="G77" i="3"/>
  <c r="I77" i="3"/>
  <c r="C8" i="1"/>
  <c r="C32" i="1"/>
  <c r="C36" i="1"/>
  <c r="C37" i="1"/>
  <c r="C34" i="1"/>
  <c r="C35" i="1"/>
  <c r="C38" i="1"/>
  <c r="C43" i="1"/>
  <c r="C44" i="1"/>
  <c r="D32" i="1"/>
  <c r="D36" i="1"/>
  <c r="D37" i="1"/>
  <c r="D35" i="1"/>
  <c r="D38" i="1"/>
  <c r="D43" i="1"/>
  <c r="D44" i="1"/>
  <c r="E32" i="1"/>
  <c r="E36" i="1"/>
  <c r="E34" i="1"/>
  <c r="E35" i="1"/>
  <c r="E37" i="1"/>
  <c r="E43" i="1"/>
  <c r="E44" i="1"/>
  <c r="F32" i="1"/>
  <c r="F36" i="1"/>
  <c r="F35" i="1"/>
  <c r="F37" i="1"/>
  <c r="F43" i="1"/>
  <c r="F44" i="1"/>
  <c r="A78" i="3"/>
  <c r="A79" i="3"/>
  <c r="A80" i="3"/>
  <c r="A81" i="3"/>
  <c r="A82" i="3"/>
  <c r="C78" i="3"/>
  <c r="D78" i="3"/>
  <c r="E78" i="3"/>
  <c r="F78" i="3"/>
  <c r="H78" i="3"/>
  <c r="G78" i="3"/>
  <c r="I78" i="3"/>
  <c r="C79" i="3"/>
  <c r="D79" i="3"/>
  <c r="E79" i="3"/>
  <c r="F79" i="3"/>
  <c r="H79" i="3"/>
  <c r="G79" i="3"/>
  <c r="I79" i="3"/>
  <c r="C80" i="3"/>
  <c r="D80" i="3"/>
  <c r="E80" i="3"/>
  <c r="F80" i="3"/>
  <c r="H80" i="3"/>
  <c r="G80" i="3"/>
  <c r="I80" i="3"/>
  <c r="C81" i="3"/>
  <c r="D81" i="3"/>
  <c r="E81" i="3"/>
  <c r="F81" i="3"/>
  <c r="H81" i="3"/>
  <c r="G81" i="3"/>
  <c r="I81" i="3"/>
  <c r="C82" i="3"/>
  <c r="H82" i="3"/>
  <c r="A83" i="3"/>
  <c r="D82" i="3"/>
  <c r="E82" i="3"/>
  <c r="F82" i="3"/>
  <c r="G82" i="3"/>
  <c r="I82" i="3"/>
  <c r="C83" i="3"/>
  <c r="H83" i="3"/>
  <c r="A84" i="3"/>
  <c r="D83" i="3"/>
  <c r="E83" i="3"/>
  <c r="F83" i="3"/>
  <c r="G83" i="3"/>
  <c r="I83" i="3"/>
  <c r="C84" i="3"/>
  <c r="H84" i="3"/>
  <c r="A85" i="3"/>
  <c r="D84" i="3"/>
  <c r="E84" i="3"/>
  <c r="F84" i="3"/>
  <c r="G84" i="3"/>
  <c r="I84" i="3"/>
  <c r="C85" i="3"/>
  <c r="H85" i="3"/>
  <c r="A86" i="3"/>
  <c r="D85" i="3"/>
  <c r="E85" i="3"/>
  <c r="F85" i="3"/>
  <c r="G85" i="3"/>
  <c r="I85" i="3"/>
  <c r="C86" i="3"/>
  <c r="H86" i="3"/>
  <c r="A87" i="3"/>
  <c r="D86" i="3"/>
  <c r="E86" i="3"/>
  <c r="F86" i="3"/>
  <c r="G86" i="3"/>
  <c r="I86" i="3"/>
  <c r="C87" i="3"/>
  <c r="H87" i="3"/>
  <c r="A88" i="3"/>
  <c r="D87" i="3"/>
  <c r="E87" i="3"/>
  <c r="F87" i="3"/>
  <c r="G87" i="3"/>
  <c r="I87" i="3"/>
  <c r="C88" i="3"/>
  <c r="H88" i="3"/>
  <c r="A89" i="3"/>
  <c r="D88" i="3"/>
  <c r="E88" i="3"/>
  <c r="F88" i="3"/>
  <c r="G88" i="3"/>
  <c r="I88" i="3"/>
  <c r="C89" i="3"/>
  <c r="H89" i="3"/>
  <c r="A90" i="3"/>
  <c r="D89" i="3"/>
  <c r="E89" i="3"/>
  <c r="F89" i="3"/>
  <c r="G89" i="3"/>
  <c r="I89" i="3"/>
  <c r="C90" i="3"/>
  <c r="H90" i="3"/>
  <c r="A91" i="3"/>
  <c r="D90" i="3"/>
  <c r="E90" i="3"/>
  <c r="F90" i="3"/>
  <c r="G90" i="3"/>
  <c r="I90" i="3"/>
  <c r="C91" i="3"/>
  <c r="H91" i="3"/>
  <c r="A92" i="3"/>
  <c r="D91" i="3"/>
  <c r="E91" i="3"/>
  <c r="F91" i="3"/>
  <c r="G91" i="3"/>
  <c r="I91" i="3"/>
  <c r="C92" i="3"/>
  <c r="H92" i="3"/>
  <c r="A93" i="3"/>
  <c r="D92" i="3"/>
  <c r="E92" i="3"/>
  <c r="F92" i="3"/>
  <c r="G92" i="3"/>
  <c r="I92" i="3"/>
  <c r="C93" i="3"/>
  <c r="H93" i="3"/>
  <c r="G32" i="1"/>
  <c r="G36" i="1"/>
  <c r="G35" i="1"/>
  <c r="G37" i="1"/>
  <c r="G43" i="1"/>
  <c r="G44" i="1"/>
  <c r="M44" i="1"/>
  <c r="M43" i="1"/>
  <c r="M34" i="1"/>
  <c r="M33" i="1"/>
  <c r="I59" i="4"/>
  <c r="J59" i="4"/>
  <c r="I60" i="4"/>
  <c r="J60" i="4"/>
  <c r="I61" i="4"/>
  <c r="J61" i="4"/>
  <c r="I62" i="4"/>
  <c r="J62" i="4"/>
  <c r="I63" i="4"/>
  <c r="J63" i="4"/>
  <c r="I64" i="4"/>
  <c r="J64" i="4"/>
  <c r="I65" i="4"/>
  <c r="J65" i="4"/>
  <c r="I67" i="4"/>
  <c r="C58" i="4"/>
  <c r="E58" i="4"/>
  <c r="C57" i="4"/>
  <c r="E57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I54" i="4"/>
  <c r="C45" i="4"/>
  <c r="E45" i="4"/>
  <c r="C44" i="4"/>
  <c r="E44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I41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I28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I15" i="4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D93" i="3"/>
  <c r="E93" i="3"/>
  <c r="F93" i="3"/>
  <c r="G93" i="3"/>
  <c r="I93" i="3"/>
  <c r="C94" i="3"/>
  <c r="D94" i="3"/>
  <c r="E94" i="3"/>
  <c r="F94" i="3"/>
  <c r="H94" i="3"/>
  <c r="G94" i="3"/>
  <c r="I94" i="3"/>
  <c r="C95" i="3"/>
  <c r="D95" i="3"/>
  <c r="E95" i="3"/>
  <c r="F95" i="3"/>
  <c r="H95" i="3"/>
  <c r="G95" i="3"/>
  <c r="I95" i="3"/>
  <c r="C96" i="3"/>
  <c r="D96" i="3"/>
  <c r="E96" i="3"/>
  <c r="F96" i="3"/>
  <c r="H96" i="3"/>
  <c r="G96" i="3"/>
  <c r="I96" i="3"/>
  <c r="C97" i="3"/>
  <c r="D97" i="3"/>
  <c r="E97" i="3"/>
  <c r="F97" i="3"/>
  <c r="H97" i="3"/>
  <c r="G97" i="3"/>
  <c r="I97" i="3"/>
  <c r="C98" i="3"/>
  <c r="D98" i="3"/>
  <c r="E98" i="3"/>
  <c r="F98" i="3"/>
  <c r="H98" i="3"/>
  <c r="G98" i="3"/>
  <c r="I98" i="3"/>
  <c r="C99" i="3"/>
  <c r="D99" i="3"/>
  <c r="E99" i="3"/>
  <c r="F99" i="3"/>
  <c r="H99" i="3"/>
  <c r="G99" i="3"/>
  <c r="I99" i="3"/>
  <c r="C100" i="3"/>
  <c r="D100" i="3"/>
  <c r="E100" i="3"/>
  <c r="F100" i="3"/>
  <c r="H100" i="3"/>
  <c r="G100" i="3"/>
  <c r="I100" i="3"/>
  <c r="C101" i="3"/>
  <c r="D101" i="3"/>
  <c r="E101" i="3"/>
  <c r="F101" i="3"/>
  <c r="H101" i="3"/>
  <c r="G101" i="3"/>
  <c r="I101" i="3"/>
  <c r="C102" i="3"/>
  <c r="D102" i="3"/>
  <c r="E102" i="3"/>
  <c r="F102" i="3"/>
  <c r="H102" i="3"/>
  <c r="G102" i="3"/>
  <c r="I102" i="3"/>
  <c r="C103" i="3"/>
  <c r="D103" i="3"/>
  <c r="E103" i="3"/>
  <c r="F103" i="3"/>
  <c r="H103" i="3"/>
  <c r="G103" i="3"/>
  <c r="I103" i="3"/>
  <c r="C104" i="3"/>
  <c r="D104" i="3"/>
  <c r="E104" i="3"/>
  <c r="F104" i="3"/>
  <c r="H104" i="3"/>
  <c r="G104" i="3"/>
  <c r="I104" i="3"/>
  <c r="C105" i="3"/>
  <c r="D105" i="3"/>
  <c r="E105" i="3"/>
  <c r="F105" i="3"/>
  <c r="H105" i="3"/>
  <c r="G105" i="3"/>
  <c r="I105" i="3"/>
  <c r="C106" i="3"/>
  <c r="D106" i="3"/>
  <c r="E106" i="3"/>
  <c r="F106" i="3"/>
  <c r="H106" i="3"/>
  <c r="G106" i="3"/>
  <c r="I106" i="3"/>
  <c r="C107" i="3"/>
  <c r="D107" i="3"/>
  <c r="E107" i="3"/>
  <c r="F107" i="3"/>
  <c r="H107" i="3"/>
  <c r="G107" i="3"/>
  <c r="I107" i="3"/>
  <c r="C108" i="3"/>
  <c r="D108" i="3"/>
  <c r="E108" i="3"/>
  <c r="F108" i="3"/>
  <c r="H108" i="3"/>
  <c r="G108" i="3"/>
  <c r="I108" i="3"/>
  <c r="C109" i="3"/>
  <c r="D109" i="3"/>
  <c r="E109" i="3"/>
  <c r="F109" i="3"/>
  <c r="H109" i="3"/>
  <c r="G109" i="3"/>
  <c r="I109" i="3"/>
  <c r="C110" i="3"/>
  <c r="D110" i="3"/>
  <c r="E110" i="3"/>
  <c r="F110" i="3"/>
  <c r="H110" i="3"/>
  <c r="G110" i="3"/>
  <c r="I110" i="3"/>
  <c r="C111" i="3"/>
  <c r="D111" i="3"/>
  <c r="E111" i="3"/>
  <c r="F111" i="3"/>
  <c r="H111" i="3"/>
  <c r="G111" i="3"/>
  <c r="I111" i="3"/>
  <c r="C112" i="3"/>
  <c r="D112" i="3"/>
  <c r="E112" i="3"/>
  <c r="F112" i="3"/>
  <c r="H112" i="3"/>
  <c r="G112" i="3"/>
  <c r="I112" i="3"/>
  <c r="C113" i="3"/>
  <c r="D113" i="3"/>
  <c r="E113" i="3"/>
  <c r="F113" i="3"/>
  <c r="H113" i="3"/>
  <c r="G113" i="3"/>
  <c r="I113" i="3"/>
  <c r="C114" i="3"/>
  <c r="D114" i="3"/>
  <c r="E114" i="3"/>
  <c r="F114" i="3"/>
  <c r="H114" i="3"/>
  <c r="G114" i="3"/>
  <c r="I114" i="3"/>
  <c r="C115" i="3"/>
  <c r="D115" i="3"/>
  <c r="E115" i="3"/>
  <c r="F115" i="3"/>
  <c r="H115" i="3"/>
  <c r="G115" i="3"/>
  <c r="I115" i="3"/>
  <c r="C116" i="3"/>
  <c r="D116" i="3"/>
  <c r="E116" i="3"/>
  <c r="F116" i="3"/>
  <c r="H116" i="3"/>
  <c r="G116" i="3"/>
  <c r="I116" i="3"/>
  <c r="C117" i="3"/>
  <c r="D117" i="3"/>
  <c r="E117" i="3"/>
  <c r="F117" i="3"/>
  <c r="H117" i="3"/>
  <c r="G117" i="3"/>
  <c r="I117" i="3"/>
  <c r="C118" i="3"/>
  <c r="D118" i="3"/>
  <c r="E118" i="3"/>
  <c r="F118" i="3"/>
  <c r="H118" i="3"/>
  <c r="G118" i="3"/>
  <c r="I118" i="3"/>
  <c r="C119" i="3"/>
  <c r="D119" i="3"/>
  <c r="E119" i="3"/>
  <c r="F119" i="3"/>
  <c r="H119" i="3"/>
  <c r="G119" i="3"/>
  <c r="I119" i="3"/>
  <c r="C120" i="3"/>
  <c r="D120" i="3"/>
  <c r="E120" i="3"/>
  <c r="F120" i="3"/>
  <c r="H120" i="3"/>
  <c r="G120" i="3"/>
  <c r="I120" i="3"/>
  <c r="C121" i="3"/>
  <c r="D121" i="3"/>
  <c r="E121" i="3"/>
  <c r="F121" i="3"/>
  <c r="H121" i="3"/>
  <c r="G121" i="3"/>
  <c r="I121" i="3"/>
  <c r="C122" i="3"/>
  <c r="D122" i="3"/>
  <c r="E122" i="3"/>
  <c r="F122" i="3"/>
  <c r="H122" i="3"/>
  <c r="G122" i="3"/>
  <c r="I122" i="3"/>
  <c r="C123" i="3"/>
  <c r="D123" i="3"/>
  <c r="E123" i="3"/>
  <c r="F123" i="3"/>
  <c r="H123" i="3"/>
  <c r="G123" i="3"/>
  <c r="I123" i="3"/>
  <c r="C124" i="3"/>
  <c r="D124" i="3"/>
  <c r="E124" i="3"/>
  <c r="F124" i="3"/>
  <c r="H124" i="3"/>
  <c r="G124" i="3"/>
  <c r="I124" i="3"/>
  <c r="C125" i="3"/>
  <c r="D125" i="3"/>
  <c r="E125" i="3"/>
  <c r="F125" i="3"/>
  <c r="H125" i="3"/>
  <c r="G125" i="3"/>
  <c r="I125" i="3"/>
  <c r="C126" i="3"/>
  <c r="D126" i="3"/>
  <c r="E126" i="3"/>
  <c r="F126" i="3"/>
  <c r="H126" i="3"/>
  <c r="G126" i="3"/>
  <c r="I126" i="3"/>
  <c r="C127" i="3"/>
  <c r="D127" i="3"/>
  <c r="E127" i="3"/>
  <c r="F127" i="3"/>
  <c r="H127" i="3"/>
  <c r="G127" i="3"/>
  <c r="I127" i="3"/>
  <c r="C128" i="3"/>
  <c r="D128" i="3"/>
  <c r="E128" i="3"/>
  <c r="F128" i="3"/>
  <c r="H128" i="3"/>
  <c r="G128" i="3"/>
  <c r="I128" i="3"/>
  <c r="C129" i="3"/>
  <c r="D129" i="3"/>
  <c r="E129" i="3"/>
  <c r="F129" i="3"/>
  <c r="H129" i="3"/>
  <c r="G129" i="3"/>
  <c r="I129" i="3"/>
  <c r="C130" i="3"/>
  <c r="D130" i="3"/>
  <c r="E130" i="3"/>
  <c r="F130" i="3"/>
  <c r="H130" i="3"/>
  <c r="G130" i="3"/>
  <c r="I130" i="3"/>
  <c r="C131" i="3"/>
  <c r="D131" i="3"/>
  <c r="E131" i="3"/>
  <c r="F131" i="3"/>
  <c r="H131" i="3"/>
  <c r="G131" i="3"/>
  <c r="I131" i="3"/>
  <c r="C132" i="3"/>
  <c r="D132" i="3"/>
  <c r="E132" i="3"/>
  <c r="F132" i="3"/>
  <c r="H132" i="3"/>
  <c r="G132" i="3"/>
  <c r="I132" i="3"/>
  <c r="C133" i="3"/>
  <c r="D133" i="3"/>
  <c r="E133" i="3"/>
  <c r="F133" i="3"/>
  <c r="H133" i="3"/>
  <c r="G133" i="3"/>
  <c r="I133" i="3"/>
  <c r="C134" i="3"/>
  <c r="D134" i="3"/>
  <c r="E134" i="3"/>
  <c r="F134" i="3"/>
  <c r="H134" i="3"/>
  <c r="G134" i="3"/>
  <c r="I134" i="3"/>
  <c r="C135" i="3"/>
  <c r="D135" i="3"/>
  <c r="E135" i="3"/>
  <c r="F135" i="3"/>
  <c r="H135" i="3"/>
  <c r="G135" i="3"/>
  <c r="I135" i="3"/>
  <c r="C136" i="3"/>
  <c r="D136" i="3"/>
  <c r="E136" i="3"/>
  <c r="F136" i="3"/>
  <c r="H136" i="3"/>
  <c r="G136" i="3"/>
  <c r="I136" i="3"/>
  <c r="C137" i="3"/>
  <c r="D137" i="3"/>
  <c r="E137" i="3"/>
  <c r="F137" i="3"/>
  <c r="H137" i="3"/>
  <c r="G137" i="3"/>
  <c r="I137" i="3"/>
  <c r="C138" i="3"/>
  <c r="D138" i="3"/>
  <c r="E138" i="3"/>
  <c r="F138" i="3"/>
  <c r="H138" i="3"/>
  <c r="G138" i="3"/>
  <c r="I138" i="3"/>
  <c r="C139" i="3"/>
  <c r="D139" i="3"/>
  <c r="E139" i="3"/>
  <c r="F139" i="3"/>
  <c r="H139" i="3"/>
  <c r="G139" i="3"/>
  <c r="I139" i="3"/>
  <c r="C140" i="3"/>
  <c r="D140" i="3"/>
  <c r="E140" i="3"/>
  <c r="F140" i="3"/>
  <c r="H140" i="3"/>
  <c r="G140" i="3"/>
  <c r="I140" i="3"/>
  <c r="C141" i="3"/>
  <c r="D141" i="3"/>
  <c r="E141" i="3"/>
  <c r="F141" i="3"/>
  <c r="H141" i="3"/>
  <c r="G141" i="3"/>
  <c r="I141" i="3"/>
  <c r="C142" i="3"/>
  <c r="D142" i="3"/>
  <c r="E142" i="3"/>
  <c r="F142" i="3"/>
  <c r="H142" i="3"/>
  <c r="G142" i="3"/>
  <c r="I142" i="3"/>
  <c r="C143" i="3"/>
  <c r="D143" i="3"/>
  <c r="E143" i="3"/>
  <c r="F143" i="3"/>
  <c r="H143" i="3"/>
  <c r="G143" i="3"/>
  <c r="I143" i="3"/>
  <c r="C144" i="3"/>
  <c r="D144" i="3"/>
  <c r="E144" i="3"/>
  <c r="F144" i="3"/>
  <c r="H144" i="3"/>
  <c r="G144" i="3"/>
  <c r="I144" i="3"/>
  <c r="C145" i="3"/>
  <c r="D145" i="3"/>
  <c r="E145" i="3"/>
  <c r="F145" i="3"/>
  <c r="H145" i="3"/>
  <c r="G145" i="3"/>
  <c r="I145" i="3"/>
  <c r="C146" i="3"/>
  <c r="D146" i="3"/>
  <c r="E146" i="3"/>
  <c r="F146" i="3"/>
  <c r="H146" i="3"/>
  <c r="G146" i="3"/>
  <c r="I146" i="3"/>
  <c r="C147" i="3"/>
  <c r="D147" i="3"/>
  <c r="E147" i="3"/>
  <c r="F147" i="3"/>
  <c r="H147" i="3"/>
  <c r="G147" i="3"/>
  <c r="I147" i="3"/>
  <c r="C148" i="3"/>
  <c r="D148" i="3"/>
  <c r="E148" i="3"/>
  <c r="F148" i="3"/>
  <c r="H148" i="3"/>
  <c r="G148" i="3"/>
  <c r="I148" i="3"/>
  <c r="C149" i="3"/>
  <c r="D149" i="3"/>
  <c r="E149" i="3"/>
  <c r="F149" i="3"/>
  <c r="H149" i="3"/>
  <c r="G149" i="3"/>
  <c r="I149" i="3"/>
  <c r="C150" i="3"/>
  <c r="D150" i="3"/>
  <c r="E150" i="3"/>
  <c r="F150" i="3"/>
  <c r="H150" i="3"/>
  <c r="G150" i="3"/>
  <c r="I150" i="3"/>
  <c r="C151" i="3"/>
  <c r="D151" i="3"/>
  <c r="E151" i="3"/>
  <c r="F151" i="3"/>
  <c r="H151" i="3"/>
  <c r="G151" i="3"/>
  <c r="I151" i="3"/>
  <c r="C152" i="3"/>
  <c r="D152" i="3"/>
  <c r="E152" i="3"/>
  <c r="F152" i="3"/>
  <c r="H152" i="3"/>
  <c r="G152" i="3"/>
  <c r="I152" i="3"/>
  <c r="C153" i="3"/>
  <c r="D153" i="3"/>
  <c r="E153" i="3"/>
  <c r="F153" i="3"/>
  <c r="H153" i="3"/>
  <c r="G153" i="3"/>
  <c r="I153" i="3"/>
  <c r="C154" i="3"/>
  <c r="D154" i="3"/>
  <c r="E154" i="3"/>
  <c r="F154" i="3"/>
  <c r="H154" i="3"/>
  <c r="G154" i="3"/>
  <c r="I154" i="3"/>
  <c r="C155" i="3"/>
  <c r="D155" i="3"/>
  <c r="E155" i="3"/>
  <c r="F155" i="3"/>
  <c r="H155" i="3"/>
  <c r="G155" i="3"/>
  <c r="I155" i="3"/>
  <c r="C156" i="3"/>
  <c r="D156" i="3"/>
  <c r="E156" i="3"/>
  <c r="F156" i="3"/>
  <c r="H156" i="3"/>
  <c r="G156" i="3"/>
  <c r="I156" i="3"/>
  <c r="C157" i="3"/>
  <c r="D157" i="3"/>
  <c r="E157" i="3"/>
  <c r="F157" i="3"/>
  <c r="H157" i="3"/>
  <c r="G157" i="3"/>
  <c r="I157" i="3"/>
  <c r="C158" i="3"/>
  <c r="D158" i="3"/>
  <c r="E158" i="3"/>
  <c r="F158" i="3"/>
  <c r="H158" i="3"/>
  <c r="G158" i="3"/>
  <c r="I158" i="3"/>
  <c r="C159" i="3"/>
  <c r="D159" i="3"/>
  <c r="E159" i="3"/>
  <c r="F159" i="3"/>
  <c r="H159" i="3"/>
  <c r="G159" i="3"/>
  <c r="I159" i="3"/>
  <c r="C160" i="3"/>
  <c r="D160" i="3"/>
  <c r="E160" i="3"/>
  <c r="F160" i="3"/>
  <c r="H160" i="3"/>
  <c r="G160" i="3"/>
  <c r="I160" i="3"/>
  <c r="C161" i="3"/>
  <c r="D161" i="3"/>
  <c r="E161" i="3"/>
  <c r="F161" i="3"/>
  <c r="H161" i="3"/>
  <c r="G161" i="3"/>
  <c r="I161" i="3"/>
  <c r="C162" i="3"/>
  <c r="D162" i="3"/>
  <c r="E162" i="3"/>
  <c r="F162" i="3"/>
  <c r="H162" i="3"/>
  <c r="G162" i="3"/>
  <c r="I162" i="3"/>
  <c r="C163" i="3"/>
  <c r="D163" i="3"/>
  <c r="E163" i="3"/>
  <c r="F163" i="3"/>
  <c r="H163" i="3"/>
  <c r="G163" i="3"/>
  <c r="I163" i="3"/>
  <c r="C164" i="3"/>
  <c r="D164" i="3"/>
  <c r="E164" i="3"/>
  <c r="F164" i="3"/>
  <c r="H164" i="3"/>
  <c r="G164" i="3"/>
  <c r="I164" i="3"/>
  <c r="C165" i="3"/>
  <c r="D165" i="3"/>
  <c r="E165" i="3"/>
  <c r="F165" i="3"/>
  <c r="H165" i="3"/>
  <c r="G165" i="3"/>
  <c r="I165" i="3"/>
  <c r="C166" i="3"/>
  <c r="D166" i="3"/>
  <c r="E166" i="3"/>
  <c r="F166" i="3"/>
  <c r="H166" i="3"/>
  <c r="G166" i="3"/>
  <c r="I166" i="3"/>
  <c r="C167" i="3"/>
  <c r="D167" i="3"/>
  <c r="E167" i="3"/>
  <c r="F167" i="3"/>
  <c r="H167" i="3"/>
  <c r="G167" i="3"/>
  <c r="I167" i="3"/>
  <c r="C168" i="3"/>
  <c r="D168" i="3"/>
  <c r="E168" i="3"/>
  <c r="F168" i="3"/>
  <c r="H168" i="3"/>
  <c r="G168" i="3"/>
  <c r="I168" i="3"/>
  <c r="C169" i="3"/>
  <c r="D169" i="3"/>
  <c r="E169" i="3"/>
  <c r="F169" i="3"/>
  <c r="H169" i="3"/>
  <c r="G169" i="3"/>
  <c r="I169" i="3"/>
  <c r="C170" i="3"/>
  <c r="D170" i="3"/>
  <c r="E170" i="3"/>
  <c r="F170" i="3"/>
  <c r="H170" i="3"/>
  <c r="G170" i="3"/>
  <c r="I170" i="3"/>
  <c r="C171" i="3"/>
  <c r="D171" i="3"/>
  <c r="E171" i="3"/>
  <c r="F171" i="3"/>
  <c r="H171" i="3"/>
  <c r="G171" i="3"/>
  <c r="I171" i="3"/>
  <c r="C172" i="3"/>
  <c r="D172" i="3"/>
  <c r="E172" i="3"/>
  <c r="F172" i="3"/>
  <c r="H172" i="3"/>
  <c r="G172" i="3"/>
  <c r="I172" i="3"/>
  <c r="C173" i="3"/>
  <c r="D173" i="3"/>
  <c r="E173" i="3"/>
  <c r="F173" i="3"/>
  <c r="H173" i="3"/>
  <c r="G173" i="3"/>
  <c r="I173" i="3"/>
  <c r="C174" i="3"/>
  <c r="D174" i="3"/>
  <c r="E174" i="3"/>
  <c r="F174" i="3"/>
  <c r="H174" i="3"/>
  <c r="G174" i="3"/>
  <c r="I174" i="3"/>
  <c r="C175" i="3"/>
  <c r="D175" i="3"/>
  <c r="E175" i="3"/>
  <c r="F175" i="3"/>
  <c r="H175" i="3"/>
  <c r="G175" i="3"/>
  <c r="I175" i="3"/>
  <c r="C176" i="3"/>
  <c r="D176" i="3"/>
  <c r="E176" i="3"/>
  <c r="F176" i="3"/>
  <c r="H176" i="3"/>
  <c r="G176" i="3"/>
  <c r="I176" i="3"/>
  <c r="C177" i="3"/>
  <c r="D177" i="3"/>
  <c r="E177" i="3"/>
  <c r="F177" i="3"/>
  <c r="H177" i="3"/>
  <c r="G177" i="3"/>
  <c r="I177" i="3"/>
  <c r="C178" i="3"/>
  <c r="D178" i="3"/>
  <c r="E178" i="3"/>
  <c r="F178" i="3"/>
  <c r="H178" i="3"/>
  <c r="G178" i="3"/>
  <c r="I178" i="3"/>
  <c r="C179" i="3"/>
  <c r="D179" i="3"/>
  <c r="E179" i="3"/>
  <c r="F179" i="3"/>
  <c r="H179" i="3"/>
  <c r="G179" i="3"/>
  <c r="I179" i="3"/>
  <c r="C180" i="3"/>
  <c r="D180" i="3"/>
  <c r="E180" i="3"/>
  <c r="F180" i="3"/>
  <c r="H180" i="3"/>
  <c r="G180" i="3"/>
  <c r="I180" i="3"/>
  <c r="C181" i="3"/>
  <c r="D181" i="3"/>
  <c r="E181" i="3"/>
  <c r="F181" i="3"/>
  <c r="H181" i="3"/>
  <c r="G181" i="3"/>
  <c r="I181" i="3"/>
  <c r="C182" i="3"/>
  <c r="D182" i="3"/>
  <c r="E182" i="3"/>
  <c r="F182" i="3"/>
  <c r="H182" i="3"/>
  <c r="G182" i="3"/>
  <c r="I182" i="3"/>
  <c r="C183" i="3"/>
  <c r="D183" i="3"/>
  <c r="E183" i="3"/>
  <c r="F183" i="3"/>
  <c r="H183" i="3"/>
  <c r="G183" i="3"/>
  <c r="I183" i="3"/>
  <c r="C184" i="3"/>
  <c r="D184" i="3"/>
  <c r="E184" i="3"/>
  <c r="F184" i="3"/>
  <c r="H184" i="3"/>
  <c r="G184" i="3"/>
  <c r="I184" i="3"/>
  <c r="C185" i="3"/>
  <c r="D185" i="3"/>
  <c r="E185" i="3"/>
  <c r="F185" i="3"/>
  <c r="H185" i="3"/>
  <c r="G185" i="3"/>
  <c r="I185" i="3"/>
  <c r="C186" i="3"/>
  <c r="D186" i="3"/>
  <c r="E186" i="3"/>
  <c r="F186" i="3"/>
  <c r="H186" i="3"/>
  <c r="G186" i="3"/>
  <c r="I186" i="3"/>
  <c r="C187" i="3"/>
  <c r="D187" i="3"/>
  <c r="E187" i="3"/>
  <c r="F187" i="3"/>
  <c r="H187" i="3"/>
  <c r="G187" i="3"/>
  <c r="I187" i="3"/>
  <c r="C188" i="3"/>
  <c r="D188" i="3"/>
  <c r="E188" i="3"/>
  <c r="F188" i="3"/>
  <c r="H188" i="3"/>
  <c r="G188" i="3"/>
  <c r="I188" i="3"/>
  <c r="C189" i="3"/>
  <c r="D189" i="3"/>
  <c r="E189" i="3"/>
  <c r="F189" i="3"/>
  <c r="H189" i="3"/>
  <c r="G189" i="3"/>
  <c r="I189" i="3"/>
  <c r="C190" i="3"/>
  <c r="D190" i="3"/>
  <c r="E190" i="3"/>
  <c r="F190" i="3"/>
  <c r="H190" i="3"/>
  <c r="G190" i="3"/>
  <c r="I190" i="3"/>
  <c r="C191" i="3"/>
  <c r="D191" i="3"/>
  <c r="E191" i="3"/>
  <c r="F191" i="3"/>
  <c r="H191" i="3"/>
  <c r="G191" i="3"/>
  <c r="I191" i="3"/>
  <c r="C192" i="3"/>
  <c r="D192" i="3"/>
  <c r="E192" i="3"/>
  <c r="F192" i="3"/>
  <c r="H192" i="3"/>
  <c r="G192" i="3"/>
  <c r="I192" i="3"/>
  <c r="C193" i="3"/>
  <c r="D193" i="3"/>
  <c r="E193" i="3"/>
  <c r="F193" i="3"/>
  <c r="H193" i="3"/>
  <c r="G193" i="3"/>
  <c r="I193" i="3"/>
  <c r="C194" i="3"/>
  <c r="D194" i="3"/>
  <c r="E194" i="3"/>
  <c r="F194" i="3"/>
  <c r="H194" i="3"/>
  <c r="G194" i="3"/>
  <c r="I194" i="3"/>
  <c r="C195" i="3"/>
  <c r="D195" i="3"/>
  <c r="E195" i="3"/>
  <c r="F195" i="3"/>
  <c r="H195" i="3"/>
  <c r="G195" i="3"/>
  <c r="I195" i="3"/>
  <c r="C196" i="3"/>
  <c r="D196" i="3"/>
  <c r="E196" i="3"/>
  <c r="F196" i="3"/>
  <c r="H196" i="3"/>
  <c r="G196" i="3"/>
  <c r="I196" i="3"/>
  <c r="C197" i="3"/>
  <c r="D197" i="3"/>
  <c r="E197" i="3"/>
  <c r="F197" i="3"/>
  <c r="H197" i="3"/>
  <c r="G197" i="3"/>
  <c r="I197" i="3"/>
  <c r="C198" i="3"/>
  <c r="D198" i="3"/>
  <c r="E198" i="3"/>
  <c r="F198" i="3"/>
  <c r="H198" i="3"/>
  <c r="G198" i="3"/>
  <c r="I198" i="3"/>
  <c r="C199" i="3"/>
  <c r="D199" i="3"/>
  <c r="E199" i="3"/>
  <c r="F199" i="3"/>
  <c r="H199" i="3"/>
  <c r="G199" i="3"/>
  <c r="I199" i="3"/>
  <c r="C200" i="3"/>
  <c r="D200" i="3"/>
  <c r="E200" i="3"/>
  <c r="F200" i="3"/>
  <c r="H200" i="3"/>
  <c r="G200" i="3"/>
  <c r="I200" i="3"/>
  <c r="C201" i="3"/>
  <c r="D201" i="3"/>
  <c r="E201" i="3"/>
  <c r="F201" i="3"/>
  <c r="H201" i="3"/>
  <c r="G201" i="3"/>
  <c r="I201" i="3"/>
  <c r="C202" i="3"/>
  <c r="D202" i="3"/>
  <c r="E202" i="3"/>
  <c r="F202" i="3"/>
  <c r="H202" i="3"/>
  <c r="G202" i="3"/>
  <c r="I202" i="3"/>
  <c r="C203" i="3"/>
  <c r="D203" i="3"/>
  <c r="E203" i="3"/>
  <c r="F203" i="3"/>
  <c r="H203" i="3"/>
  <c r="G203" i="3"/>
  <c r="I203" i="3"/>
  <c r="C204" i="3"/>
  <c r="D204" i="3"/>
  <c r="E204" i="3"/>
  <c r="F204" i="3"/>
  <c r="H204" i="3"/>
  <c r="G204" i="3"/>
  <c r="I204" i="3"/>
  <c r="C205" i="3"/>
  <c r="D205" i="3"/>
  <c r="E205" i="3"/>
  <c r="F205" i="3"/>
  <c r="H205" i="3"/>
  <c r="G205" i="3"/>
  <c r="I205" i="3"/>
  <c r="C206" i="3"/>
  <c r="D206" i="3"/>
  <c r="E206" i="3"/>
  <c r="F206" i="3"/>
  <c r="H206" i="3"/>
  <c r="G206" i="3"/>
  <c r="I206" i="3"/>
  <c r="C207" i="3"/>
  <c r="D207" i="3"/>
  <c r="E207" i="3"/>
  <c r="F207" i="3"/>
  <c r="H207" i="3"/>
  <c r="G207" i="3"/>
  <c r="I207" i="3"/>
  <c r="C208" i="3"/>
  <c r="D208" i="3"/>
  <c r="E208" i="3"/>
  <c r="F208" i="3"/>
  <c r="H208" i="3"/>
  <c r="G208" i="3"/>
  <c r="I208" i="3"/>
  <c r="C209" i="3"/>
  <c r="D209" i="3"/>
  <c r="E209" i="3"/>
  <c r="F209" i="3"/>
  <c r="H209" i="3"/>
  <c r="G209" i="3"/>
  <c r="I209" i="3"/>
  <c r="C210" i="3"/>
  <c r="D210" i="3"/>
  <c r="E210" i="3"/>
  <c r="F210" i="3"/>
  <c r="H210" i="3"/>
  <c r="G210" i="3"/>
  <c r="I210" i="3"/>
  <c r="C211" i="3"/>
  <c r="D211" i="3"/>
  <c r="E211" i="3"/>
  <c r="F211" i="3"/>
  <c r="H211" i="3"/>
  <c r="G211" i="3"/>
  <c r="I211" i="3"/>
  <c r="C212" i="3"/>
  <c r="D212" i="3"/>
  <c r="E212" i="3"/>
  <c r="F212" i="3"/>
  <c r="H212" i="3"/>
  <c r="G212" i="3"/>
  <c r="I212" i="3"/>
  <c r="C213" i="3"/>
  <c r="D213" i="3"/>
  <c r="E213" i="3"/>
  <c r="F213" i="3"/>
  <c r="H213" i="3"/>
  <c r="G213" i="3"/>
  <c r="I213" i="3"/>
  <c r="C214" i="3"/>
  <c r="D214" i="3"/>
  <c r="E214" i="3"/>
  <c r="F214" i="3"/>
  <c r="H214" i="3"/>
  <c r="G214" i="3"/>
  <c r="I214" i="3"/>
  <c r="C215" i="3"/>
  <c r="D215" i="3"/>
  <c r="E215" i="3"/>
  <c r="F215" i="3"/>
  <c r="H215" i="3"/>
  <c r="G215" i="3"/>
  <c r="I215" i="3"/>
  <c r="C216" i="3"/>
  <c r="D216" i="3"/>
  <c r="E216" i="3"/>
  <c r="F216" i="3"/>
  <c r="H216" i="3"/>
  <c r="G216" i="3"/>
  <c r="I216" i="3"/>
  <c r="C217" i="3"/>
  <c r="D217" i="3"/>
  <c r="E217" i="3"/>
  <c r="F217" i="3"/>
  <c r="H217" i="3"/>
  <c r="G217" i="3"/>
  <c r="I217" i="3"/>
  <c r="C218" i="3"/>
  <c r="D218" i="3"/>
  <c r="E218" i="3"/>
  <c r="F218" i="3"/>
  <c r="H218" i="3"/>
  <c r="G218" i="3"/>
  <c r="I218" i="3"/>
  <c r="C219" i="3"/>
  <c r="D219" i="3"/>
  <c r="E219" i="3"/>
  <c r="F219" i="3"/>
  <c r="H219" i="3"/>
  <c r="G219" i="3"/>
  <c r="I219" i="3"/>
  <c r="C220" i="3"/>
  <c r="D220" i="3"/>
  <c r="E220" i="3"/>
  <c r="F220" i="3"/>
  <c r="H220" i="3"/>
  <c r="G220" i="3"/>
  <c r="I220" i="3"/>
  <c r="C221" i="3"/>
  <c r="D221" i="3"/>
  <c r="E221" i="3"/>
  <c r="F221" i="3"/>
  <c r="H221" i="3"/>
  <c r="G221" i="3"/>
  <c r="I221" i="3"/>
  <c r="C222" i="3"/>
  <c r="D222" i="3"/>
  <c r="E222" i="3"/>
  <c r="F222" i="3"/>
  <c r="H222" i="3"/>
  <c r="G222" i="3"/>
  <c r="I222" i="3"/>
  <c r="C223" i="3"/>
  <c r="D223" i="3"/>
  <c r="E223" i="3"/>
  <c r="F223" i="3"/>
  <c r="H223" i="3"/>
  <c r="G223" i="3"/>
  <c r="I223" i="3"/>
  <c r="C224" i="3"/>
  <c r="D224" i="3"/>
  <c r="E224" i="3"/>
  <c r="F224" i="3"/>
  <c r="H224" i="3"/>
  <c r="G224" i="3"/>
  <c r="I224" i="3"/>
  <c r="C225" i="3"/>
  <c r="D225" i="3"/>
  <c r="E225" i="3"/>
  <c r="F225" i="3"/>
  <c r="H225" i="3"/>
  <c r="G225" i="3"/>
  <c r="I225" i="3"/>
  <c r="C226" i="3"/>
  <c r="D226" i="3"/>
  <c r="E226" i="3"/>
  <c r="F226" i="3"/>
  <c r="H226" i="3"/>
  <c r="G226" i="3"/>
  <c r="I226" i="3"/>
  <c r="C227" i="3"/>
  <c r="D227" i="3"/>
  <c r="E227" i="3"/>
  <c r="F227" i="3"/>
  <c r="H227" i="3"/>
  <c r="G227" i="3"/>
  <c r="I227" i="3"/>
  <c r="C228" i="3"/>
  <c r="D228" i="3"/>
  <c r="E228" i="3"/>
  <c r="F228" i="3"/>
  <c r="H228" i="3"/>
  <c r="G228" i="3"/>
  <c r="I228" i="3"/>
  <c r="C229" i="3"/>
  <c r="D229" i="3"/>
  <c r="E229" i="3"/>
  <c r="F229" i="3"/>
  <c r="H229" i="3"/>
  <c r="G229" i="3"/>
  <c r="I229" i="3"/>
  <c r="C230" i="3"/>
  <c r="D230" i="3"/>
  <c r="E230" i="3"/>
  <c r="F230" i="3"/>
  <c r="H230" i="3"/>
  <c r="G230" i="3"/>
  <c r="I230" i="3"/>
  <c r="C231" i="3"/>
  <c r="D231" i="3"/>
  <c r="E231" i="3"/>
  <c r="F231" i="3"/>
  <c r="H231" i="3"/>
  <c r="G231" i="3"/>
  <c r="I231" i="3"/>
  <c r="C232" i="3"/>
  <c r="D232" i="3"/>
  <c r="E232" i="3"/>
  <c r="F232" i="3"/>
  <c r="H232" i="3"/>
  <c r="G232" i="3"/>
  <c r="I232" i="3"/>
  <c r="C233" i="3"/>
  <c r="D233" i="3"/>
  <c r="E233" i="3"/>
  <c r="F233" i="3"/>
  <c r="H233" i="3"/>
  <c r="G233" i="3"/>
  <c r="I233" i="3"/>
  <c r="C234" i="3"/>
  <c r="D234" i="3"/>
  <c r="E234" i="3"/>
  <c r="F234" i="3"/>
  <c r="H234" i="3"/>
  <c r="G234" i="3"/>
  <c r="I234" i="3"/>
  <c r="C235" i="3"/>
  <c r="D235" i="3"/>
  <c r="E235" i="3"/>
  <c r="F235" i="3"/>
  <c r="H235" i="3"/>
  <c r="G235" i="3"/>
  <c r="I235" i="3"/>
  <c r="C236" i="3"/>
  <c r="D236" i="3"/>
  <c r="E236" i="3"/>
  <c r="F236" i="3"/>
  <c r="H236" i="3"/>
  <c r="G236" i="3"/>
  <c r="I236" i="3"/>
  <c r="C237" i="3"/>
  <c r="D237" i="3"/>
  <c r="E237" i="3"/>
  <c r="F237" i="3"/>
  <c r="H237" i="3"/>
  <c r="G237" i="3"/>
  <c r="I237" i="3"/>
  <c r="C238" i="3"/>
  <c r="D238" i="3"/>
  <c r="E238" i="3"/>
  <c r="F238" i="3"/>
  <c r="H238" i="3"/>
  <c r="G238" i="3"/>
  <c r="I238" i="3"/>
  <c r="C239" i="3"/>
  <c r="D239" i="3"/>
  <c r="E239" i="3"/>
  <c r="F239" i="3"/>
  <c r="H239" i="3"/>
  <c r="G239" i="3"/>
  <c r="I239" i="3"/>
  <c r="C240" i="3"/>
  <c r="D240" i="3"/>
  <c r="E240" i="3"/>
  <c r="F240" i="3"/>
  <c r="H240" i="3"/>
  <c r="G240" i="3"/>
  <c r="I240" i="3"/>
  <c r="C241" i="3"/>
  <c r="D241" i="3"/>
  <c r="E241" i="3"/>
  <c r="F241" i="3"/>
  <c r="H241" i="3"/>
  <c r="G241" i="3"/>
  <c r="I241" i="3"/>
  <c r="C242" i="3"/>
  <c r="D242" i="3"/>
  <c r="E242" i="3"/>
  <c r="F242" i="3"/>
  <c r="H242" i="3"/>
  <c r="G242" i="3"/>
  <c r="I242" i="3"/>
  <c r="C243" i="3"/>
  <c r="D243" i="3"/>
  <c r="E243" i="3"/>
  <c r="F243" i="3"/>
  <c r="H243" i="3"/>
  <c r="G243" i="3"/>
  <c r="I243" i="3"/>
  <c r="C244" i="3"/>
  <c r="D244" i="3"/>
  <c r="E244" i="3"/>
  <c r="F244" i="3"/>
  <c r="H244" i="3"/>
  <c r="G244" i="3"/>
  <c r="I244" i="3"/>
  <c r="C245" i="3"/>
  <c r="D245" i="3"/>
  <c r="E245" i="3"/>
  <c r="F245" i="3"/>
  <c r="H245" i="3"/>
  <c r="G245" i="3"/>
  <c r="I245" i="3"/>
  <c r="C246" i="3"/>
  <c r="D246" i="3"/>
  <c r="E246" i="3"/>
  <c r="F246" i="3"/>
  <c r="H246" i="3"/>
  <c r="G246" i="3"/>
  <c r="I246" i="3"/>
  <c r="C247" i="3"/>
  <c r="D247" i="3"/>
  <c r="E247" i="3"/>
  <c r="F247" i="3"/>
  <c r="H247" i="3"/>
  <c r="G247" i="3"/>
  <c r="I247" i="3"/>
  <c r="C248" i="3"/>
  <c r="D248" i="3"/>
  <c r="E248" i="3"/>
  <c r="F248" i="3"/>
  <c r="H248" i="3"/>
  <c r="G248" i="3"/>
  <c r="I248" i="3"/>
  <c r="C249" i="3"/>
  <c r="D249" i="3"/>
  <c r="E249" i="3"/>
  <c r="F249" i="3"/>
  <c r="H249" i="3"/>
  <c r="G249" i="3"/>
  <c r="I249" i="3"/>
  <c r="C250" i="3"/>
  <c r="D250" i="3"/>
  <c r="E250" i="3"/>
  <c r="F250" i="3"/>
  <c r="H250" i="3"/>
  <c r="G250" i="3"/>
  <c r="I250" i="3"/>
  <c r="C251" i="3"/>
  <c r="D251" i="3"/>
  <c r="E251" i="3"/>
  <c r="F251" i="3"/>
  <c r="H251" i="3"/>
  <c r="G251" i="3"/>
  <c r="I251" i="3"/>
  <c r="C252" i="3"/>
  <c r="D252" i="3"/>
  <c r="E252" i="3"/>
  <c r="F252" i="3"/>
  <c r="H252" i="3"/>
  <c r="G252" i="3"/>
  <c r="I252" i="3"/>
  <c r="C253" i="3"/>
  <c r="D253" i="3"/>
  <c r="E253" i="3"/>
  <c r="F253" i="3"/>
  <c r="H253" i="3"/>
  <c r="G253" i="3"/>
  <c r="I253" i="3"/>
  <c r="C254" i="3"/>
  <c r="D254" i="3"/>
  <c r="E254" i="3"/>
  <c r="F254" i="3"/>
  <c r="H254" i="3"/>
  <c r="G254" i="3"/>
  <c r="I254" i="3"/>
  <c r="C255" i="3"/>
  <c r="D255" i="3"/>
  <c r="E255" i="3"/>
  <c r="F255" i="3"/>
  <c r="H255" i="3"/>
  <c r="G255" i="3"/>
  <c r="I255" i="3"/>
  <c r="C256" i="3"/>
  <c r="D256" i="3"/>
  <c r="E256" i="3"/>
  <c r="F256" i="3"/>
  <c r="H256" i="3"/>
  <c r="G256" i="3"/>
  <c r="I256" i="3"/>
  <c r="C257" i="3"/>
  <c r="D257" i="3"/>
  <c r="E257" i="3"/>
  <c r="F257" i="3"/>
  <c r="H257" i="3"/>
  <c r="G257" i="3"/>
  <c r="I257" i="3"/>
  <c r="C258" i="3"/>
  <c r="D258" i="3"/>
  <c r="E258" i="3"/>
  <c r="F258" i="3"/>
  <c r="H258" i="3"/>
  <c r="G258" i="3"/>
  <c r="I258" i="3"/>
  <c r="C259" i="3"/>
  <c r="D259" i="3"/>
  <c r="E259" i="3"/>
  <c r="F259" i="3"/>
  <c r="H259" i="3"/>
  <c r="G259" i="3"/>
  <c r="I259" i="3"/>
  <c r="C260" i="3"/>
  <c r="D260" i="3"/>
  <c r="E260" i="3"/>
  <c r="F260" i="3"/>
  <c r="H260" i="3"/>
  <c r="G260" i="3"/>
  <c r="I260" i="3"/>
  <c r="C261" i="3"/>
  <c r="D261" i="3"/>
  <c r="E261" i="3"/>
  <c r="F261" i="3"/>
  <c r="H261" i="3"/>
  <c r="G261" i="3"/>
  <c r="I261" i="3"/>
  <c r="C262" i="3"/>
  <c r="D262" i="3"/>
  <c r="E262" i="3"/>
  <c r="F262" i="3"/>
  <c r="H262" i="3"/>
  <c r="G262" i="3"/>
  <c r="I262" i="3"/>
  <c r="C263" i="3"/>
  <c r="D263" i="3"/>
  <c r="E263" i="3"/>
  <c r="F263" i="3"/>
  <c r="H263" i="3"/>
  <c r="G263" i="3"/>
  <c r="I263" i="3"/>
  <c r="C264" i="3"/>
  <c r="D264" i="3"/>
  <c r="E264" i="3"/>
  <c r="F264" i="3"/>
  <c r="H264" i="3"/>
  <c r="G264" i="3"/>
  <c r="I264" i="3"/>
  <c r="C265" i="3"/>
  <c r="D265" i="3"/>
  <c r="E265" i="3"/>
  <c r="F265" i="3"/>
  <c r="H265" i="3"/>
  <c r="G265" i="3"/>
  <c r="I265" i="3"/>
  <c r="C266" i="3"/>
  <c r="D266" i="3"/>
  <c r="E266" i="3"/>
  <c r="F266" i="3"/>
  <c r="H266" i="3"/>
  <c r="G266" i="3"/>
  <c r="I266" i="3"/>
  <c r="C267" i="3"/>
  <c r="D267" i="3"/>
  <c r="E267" i="3"/>
  <c r="F267" i="3"/>
  <c r="H267" i="3"/>
  <c r="G267" i="3"/>
  <c r="I267" i="3"/>
  <c r="C268" i="3"/>
  <c r="D268" i="3"/>
  <c r="E268" i="3"/>
  <c r="F268" i="3"/>
  <c r="H268" i="3"/>
  <c r="G268" i="3"/>
  <c r="I268" i="3"/>
  <c r="C269" i="3"/>
  <c r="D269" i="3"/>
  <c r="E269" i="3"/>
  <c r="F269" i="3"/>
  <c r="H269" i="3"/>
  <c r="G269" i="3"/>
  <c r="I269" i="3"/>
  <c r="C270" i="3"/>
  <c r="D270" i="3"/>
  <c r="E270" i="3"/>
  <c r="F270" i="3"/>
  <c r="H270" i="3"/>
  <c r="G270" i="3"/>
  <c r="I270" i="3"/>
  <c r="C271" i="3"/>
  <c r="D271" i="3"/>
  <c r="E271" i="3"/>
  <c r="F271" i="3"/>
  <c r="H271" i="3"/>
  <c r="G271" i="3"/>
  <c r="I271" i="3"/>
  <c r="C272" i="3"/>
  <c r="D272" i="3"/>
  <c r="E272" i="3"/>
  <c r="F272" i="3"/>
  <c r="H272" i="3"/>
  <c r="G272" i="3"/>
  <c r="I272" i="3"/>
  <c r="C273" i="3"/>
  <c r="D273" i="3"/>
  <c r="E273" i="3"/>
  <c r="F273" i="3"/>
  <c r="H273" i="3"/>
  <c r="G273" i="3"/>
  <c r="I273" i="3"/>
  <c r="C274" i="3"/>
  <c r="D274" i="3"/>
  <c r="E274" i="3"/>
  <c r="F274" i="3"/>
  <c r="H274" i="3"/>
  <c r="G274" i="3"/>
  <c r="I274" i="3"/>
  <c r="C275" i="3"/>
  <c r="D275" i="3"/>
  <c r="E275" i="3"/>
  <c r="F275" i="3"/>
  <c r="H275" i="3"/>
  <c r="G275" i="3"/>
  <c r="I275" i="3"/>
  <c r="C276" i="3"/>
  <c r="D276" i="3"/>
  <c r="E276" i="3"/>
  <c r="F276" i="3"/>
  <c r="H276" i="3"/>
  <c r="G276" i="3"/>
  <c r="I276" i="3"/>
  <c r="C277" i="3"/>
  <c r="D277" i="3"/>
  <c r="E277" i="3"/>
  <c r="F277" i="3"/>
  <c r="H277" i="3"/>
  <c r="G277" i="3"/>
  <c r="I277" i="3"/>
  <c r="C278" i="3"/>
  <c r="D278" i="3"/>
  <c r="E278" i="3"/>
  <c r="F278" i="3"/>
  <c r="H278" i="3"/>
  <c r="G278" i="3"/>
  <c r="I278" i="3"/>
  <c r="C279" i="3"/>
  <c r="D279" i="3"/>
  <c r="E279" i="3"/>
  <c r="F279" i="3"/>
  <c r="H279" i="3"/>
  <c r="G279" i="3"/>
  <c r="I279" i="3"/>
  <c r="C280" i="3"/>
  <c r="D280" i="3"/>
  <c r="E280" i="3"/>
  <c r="F280" i="3"/>
  <c r="H280" i="3"/>
  <c r="G280" i="3"/>
  <c r="I280" i="3"/>
  <c r="C281" i="3"/>
  <c r="D281" i="3"/>
  <c r="E281" i="3"/>
  <c r="F281" i="3"/>
  <c r="H281" i="3"/>
  <c r="G281" i="3"/>
  <c r="I281" i="3"/>
  <c r="C282" i="3"/>
  <c r="D282" i="3"/>
  <c r="E282" i="3"/>
  <c r="F282" i="3"/>
  <c r="H282" i="3"/>
  <c r="G282" i="3"/>
  <c r="I282" i="3"/>
  <c r="C283" i="3"/>
  <c r="D283" i="3"/>
  <c r="E283" i="3"/>
  <c r="F283" i="3"/>
  <c r="H283" i="3"/>
  <c r="G283" i="3"/>
  <c r="I283" i="3"/>
  <c r="C284" i="3"/>
  <c r="D284" i="3"/>
  <c r="E284" i="3"/>
  <c r="F284" i="3"/>
  <c r="H284" i="3"/>
  <c r="G284" i="3"/>
  <c r="I284" i="3"/>
  <c r="C285" i="3"/>
  <c r="D285" i="3"/>
  <c r="E285" i="3"/>
  <c r="F285" i="3"/>
  <c r="H285" i="3"/>
  <c r="G285" i="3"/>
  <c r="I285" i="3"/>
  <c r="C286" i="3"/>
  <c r="D286" i="3"/>
  <c r="E286" i="3"/>
  <c r="F286" i="3"/>
  <c r="H286" i="3"/>
  <c r="G286" i="3"/>
  <c r="I286" i="3"/>
  <c r="C287" i="3"/>
  <c r="D287" i="3"/>
  <c r="E287" i="3"/>
  <c r="F287" i="3"/>
  <c r="H287" i="3"/>
  <c r="G287" i="3"/>
  <c r="I287" i="3"/>
  <c r="C288" i="3"/>
  <c r="D288" i="3"/>
  <c r="E288" i="3"/>
  <c r="F288" i="3"/>
  <c r="H288" i="3"/>
  <c r="G288" i="3"/>
  <c r="I288" i="3"/>
  <c r="C289" i="3"/>
  <c r="D289" i="3"/>
  <c r="E289" i="3"/>
  <c r="F289" i="3"/>
  <c r="H289" i="3"/>
  <c r="G289" i="3"/>
  <c r="I289" i="3"/>
  <c r="C290" i="3"/>
  <c r="D290" i="3"/>
  <c r="E290" i="3"/>
  <c r="F290" i="3"/>
  <c r="H290" i="3"/>
  <c r="G290" i="3"/>
  <c r="I290" i="3"/>
  <c r="C291" i="3"/>
  <c r="D291" i="3"/>
  <c r="E291" i="3"/>
  <c r="F291" i="3"/>
  <c r="H291" i="3"/>
  <c r="G291" i="3"/>
  <c r="I291" i="3"/>
  <c r="C292" i="3"/>
  <c r="D292" i="3"/>
  <c r="E292" i="3"/>
  <c r="F292" i="3"/>
  <c r="H292" i="3"/>
  <c r="G292" i="3"/>
  <c r="I292" i="3"/>
  <c r="C293" i="3"/>
  <c r="D293" i="3"/>
  <c r="E293" i="3"/>
  <c r="F293" i="3"/>
  <c r="H293" i="3"/>
  <c r="G293" i="3"/>
  <c r="I293" i="3"/>
  <c r="C294" i="3"/>
  <c r="D294" i="3"/>
  <c r="E294" i="3"/>
  <c r="F294" i="3"/>
  <c r="H294" i="3"/>
  <c r="G294" i="3"/>
  <c r="I294" i="3"/>
  <c r="C295" i="3"/>
  <c r="D295" i="3"/>
  <c r="E295" i="3"/>
  <c r="F295" i="3"/>
  <c r="H295" i="3"/>
  <c r="G295" i="3"/>
  <c r="I295" i="3"/>
  <c r="C296" i="3"/>
  <c r="D296" i="3"/>
  <c r="E296" i="3"/>
  <c r="F296" i="3"/>
  <c r="H296" i="3"/>
  <c r="G296" i="3"/>
  <c r="I296" i="3"/>
  <c r="C297" i="3"/>
  <c r="D297" i="3"/>
  <c r="E297" i="3"/>
  <c r="F297" i="3"/>
  <c r="H297" i="3"/>
  <c r="G297" i="3"/>
  <c r="I297" i="3"/>
  <c r="C298" i="3"/>
  <c r="D298" i="3"/>
  <c r="E298" i="3"/>
  <c r="F298" i="3"/>
  <c r="H298" i="3"/>
  <c r="G298" i="3"/>
  <c r="I298" i="3"/>
  <c r="C299" i="3"/>
  <c r="D299" i="3"/>
  <c r="E299" i="3"/>
  <c r="F299" i="3"/>
  <c r="H299" i="3"/>
  <c r="G299" i="3"/>
  <c r="I299" i="3"/>
  <c r="C300" i="3"/>
  <c r="D300" i="3"/>
  <c r="E300" i="3"/>
  <c r="F300" i="3"/>
  <c r="H300" i="3"/>
  <c r="G300" i="3"/>
  <c r="I300" i="3"/>
  <c r="C301" i="3"/>
  <c r="D301" i="3"/>
  <c r="E301" i="3"/>
  <c r="F301" i="3"/>
  <c r="H301" i="3"/>
  <c r="G301" i="3"/>
  <c r="I301" i="3"/>
  <c r="C302" i="3"/>
  <c r="D302" i="3"/>
  <c r="E302" i="3"/>
  <c r="F302" i="3"/>
  <c r="H302" i="3"/>
  <c r="G302" i="3"/>
  <c r="I302" i="3"/>
  <c r="C303" i="3"/>
  <c r="D303" i="3"/>
  <c r="E303" i="3"/>
  <c r="F303" i="3"/>
  <c r="H303" i="3"/>
  <c r="G303" i="3"/>
  <c r="I303" i="3"/>
  <c r="C304" i="3"/>
  <c r="D304" i="3"/>
  <c r="E304" i="3"/>
  <c r="F304" i="3"/>
  <c r="H304" i="3"/>
  <c r="G304" i="3"/>
  <c r="I304" i="3"/>
  <c r="C305" i="3"/>
  <c r="D305" i="3"/>
  <c r="E305" i="3"/>
  <c r="F305" i="3"/>
  <c r="H305" i="3"/>
  <c r="G305" i="3"/>
  <c r="I305" i="3"/>
  <c r="C306" i="3"/>
  <c r="D306" i="3"/>
  <c r="E306" i="3"/>
  <c r="F306" i="3"/>
  <c r="H306" i="3"/>
  <c r="G306" i="3"/>
  <c r="I306" i="3"/>
  <c r="C307" i="3"/>
  <c r="D307" i="3"/>
  <c r="E307" i="3"/>
  <c r="F307" i="3"/>
  <c r="H307" i="3"/>
  <c r="G307" i="3"/>
  <c r="I307" i="3"/>
  <c r="C308" i="3"/>
  <c r="D308" i="3"/>
  <c r="E308" i="3"/>
  <c r="F308" i="3"/>
  <c r="H308" i="3"/>
  <c r="G308" i="3"/>
  <c r="I308" i="3"/>
  <c r="C309" i="3"/>
  <c r="D309" i="3"/>
  <c r="E309" i="3"/>
  <c r="F309" i="3"/>
  <c r="H309" i="3"/>
  <c r="G309" i="3"/>
  <c r="I309" i="3"/>
  <c r="C310" i="3"/>
  <c r="D310" i="3"/>
  <c r="E310" i="3"/>
  <c r="F310" i="3"/>
  <c r="H310" i="3"/>
  <c r="G310" i="3"/>
  <c r="I310" i="3"/>
  <c r="C311" i="3"/>
  <c r="D311" i="3"/>
  <c r="E311" i="3"/>
  <c r="F311" i="3"/>
  <c r="H311" i="3"/>
  <c r="G311" i="3"/>
  <c r="I311" i="3"/>
  <c r="C312" i="3"/>
  <c r="D312" i="3"/>
  <c r="E312" i="3"/>
  <c r="F312" i="3"/>
  <c r="H312" i="3"/>
  <c r="G312" i="3"/>
  <c r="I312" i="3"/>
  <c r="C313" i="3"/>
  <c r="D313" i="3"/>
  <c r="E313" i="3"/>
  <c r="F313" i="3"/>
  <c r="H313" i="3"/>
  <c r="G313" i="3"/>
  <c r="I313" i="3"/>
  <c r="C314" i="3"/>
  <c r="D314" i="3"/>
  <c r="E314" i="3"/>
  <c r="F314" i="3"/>
  <c r="H314" i="3"/>
  <c r="G314" i="3"/>
  <c r="I314" i="3"/>
  <c r="C315" i="3"/>
  <c r="D315" i="3"/>
  <c r="E315" i="3"/>
  <c r="F315" i="3"/>
  <c r="H315" i="3"/>
  <c r="G315" i="3"/>
  <c r="I315" i="3"/>
  <c r="C316" i="3"/>
  <c r="D316" i="3"/>
  <c r="E316" i="3"/>
  <c r="F316" i="3"/>
  <c r="H316" i="3"/>
  <c r="G316" i="3"/>
  <c r="I316" i="3"/>
  <c r="C317" i="3"/>
  <c r="D317" i="3"/>
  <c r="E317" i="3"/>
  <c r="F317" i="3"/>
  <c r="H317" i="3"/>
  <c r="G317" i="3"/>
  <c r="I317" i="3"/>
  <c r="C318" i="3"/>
  <c r="D318" i="3"/>
  <c r="E318" i="3"/>
  <c r="F318" i="3"/>
  <c r="H318" i="3"/>
  <c r="G318" i="3"/>
  <c r="I318" i="3"/>
  <c r="C319" i="3"/>
  <c r="D319" i="3"/>
  <c r="E319" i="3"/>
  <c r="F319" i="3"/>
  <c r="H319" i="3"/>
  <c r="G319" i="3"/>
  <c r="I319" i="3"/>
  <c r="C320" i="3"/>
  <c r="D320" i="3"/>
  <c r="E320" i="3"/>
  <c r="F320" i="3"/>
  <c r="H320" i="3"/>
  <c r="G320" i="3"/>
  <c r="I320" i="3"/>
  <c r="C321" i="3"/>
  <c r="D321" i="3"/>
  <c r="E321" i="3"/>
  <c r="F321" i="3"/>
  <c r="H321" i="3"/>
  <c r="G321" i="3"/>
  <c r="I321" i="3"/>
  <c r="C322" i="3"/>
  <c r="D322" i="3"/>
  <c r="E322" i="3"/>
  <c r="F322" i="3"/>
  <c r="H322" i="3"/>
  <c r="G322" i="3"/>
  <c r="I322" i="3"/>
  <c r="C323" i="3"/>
  <c r="D323" i="3"/>
  <c r="E323" i="3"/>
  <c r="F323" i="3"/>
  <c r="H323" i="3"/>
  <c r="G323" i="3"/>
  <c r="I323" i="3"/>
  <c r="C324" i="3"/>
  <c r="D324" i="3"/>
  <c r="E324" i="3"/>
  <c r="F324" i="3"/>
  <c r="H324" i="3"/>
  <c r="G324" i="3"/>
  <c r="I324" i="3"/>
  <c r="C325" i="3"/>
  <c r="D325" i="3"/>
  <c r="E325" i="3"/>
  <c r="F325" i="3"/>
  <c r="H325" i="3"/>
  <c r="G325" i="3"/>
  <c r="I325" i="3"/>
  <c r="C326" i="3"/>
  <c r="D326" i="3"/>
  <c r="E326" i="3"/>
  <c r="F326" i="3"/>
  <c r="H326" i="3"/>
  <c r="G326" i="3"/>
  <c r="I326" i="3"/>
  <c r="C327" i="3"/>
  <c r="D327" i="3"/>
  <c r="E327" i="3"/>
  <c r="F327" i="3"/>
  <c r="H327" i="3"/>
  <c r="G327" i="3"/>
  <c r="I327" i="3"/>
  <c r="C328" i="3"/>
  <c r="D328" i="3"/>
  <c r="E328" i="3"/>
  <c r="F328" i="3"/>
  <c r="H328" i="3"/>
  <c r="G328" i="3"/>
  <c r="I328" i="3"/>
  <c r="C329" i="3"/>
  <c r="D329" i="3"/>
  <c r="E329" i="3"/>
  <c r="F329" i="3"/>
  <c r="H329" i="3"/>
  <c r="G329" i="3"/>
  <c r="I329" i="3"/>
  <c r="C330" i="3"/>
  <c r="D330" i="3"/>
  <c r="E330" i="3"/>
  <c r="F330" i="3"/>
  <c r="H330" i="3"/>
  <c r="G330" i="3"/>
  <c r="I330" i="3"/>
  <c r="C331" i="3"/>
  <c r="D331" i="3"/>
  <c r="E331" i="3"/>
  <c r="F331" i="3"/>
  <c r="H331" i="3"/>
  <c r="G331" i="3"/>
  <c r="I331" i="3"/>
  <c r="C332" i="3"/>
  <c r="D332" i="3"/>
  <c r="E332" i="3"/>
  <c r="F332" i="3"/>
  <c r="H332" i="3"/>
  <c r="G332" i="3"/>
  <c r="I332" i="3"/>
  <c r="C333" i="3"/>
  <c r="D333" i="3"/>
  <c r="E333" i="3"/>
  <c r="F333" i="3"/>
  <c r="H333" i="3"/>
  <c r="G333" i="3"/>
  <c r="I333" i="3"/>
  <c r="C334" i="3"/>
  <c r="D334" i="3"/>
  <c r="E334" i="3"/>
  <c r="F334" i="3"/>
  <c r="H334" i="3"/>
  <c r="G334" i="3"/>
  <c r="I334" i="3"/>
  <c r="C335" i="3"/>
  <c r="D335" i="3"/>
  <c r="E335" i="3"/>
  <c r="F335" i="3"/>
  <c r="H335" i="3"/>
  <c r="G335" i="3"/>
  <c r="I335" i="3"/>
  <c r="C336" i="3"/>
  <c r="D336" i="3"/>
  <c r="E336" i="3"/>
  <c r="F336" i="3"/>
  <c r="H336" i="3"/>
  <c r="G336" i="3"/>
  <c r="I336" i="3"/>
  <c r="C337" i="3"/>
  <c r="D337" i="3"/>
  <c r="E337" i="3"/>
  <c r="F337" i="3"/>
  <c r="H337" i="3"/>
  <c r="G337" i="3"/>
  <c r="I337" i="3"/>
  <c r="C338" i="3"/>
  <c r="D338" i="3"/>
  <c r="E338" i="3"/>
  <c r="F338" i="3"/>
  <c r="H338" i="3"/>
  <c r="G338" i="3"/>
  <c r="I338" i="3"/>
  <c r="C339" i="3"/>
  <c r="D339" i="3"/>
  <c r="E339" i="3"/>
  <c r="F339" i="3"/>
  <c r="H339" i="3"/>
  <c r="G339" i="3"/>
  <c r="I339" i="3"/>
  <c r="C340" i="3"/>
  <c r="D340" i="3"/>
  <c r="E340" i="3"/>
  <c r="F340" i="3"/>
  <c r="H340" i="3"/>
  <c r="G340" i="3"/>
  <c r="I340" i="3"/>
  <c r="C341" i="3"/>
  <c r="D341" i="3"/>
  <c r="E341" i="3"/>
  <c r="F341" i="3"/>
  <c r="H341" i="3"/>
  <c r="G341" i="3"/>
  <c r="I341" i="3"/>
  <c r="C342" i="3"/>
  <c r="D342" i="3"/>
  <c r="E342" i="3"/>
  <c r="F342" i="3"/>
  <c r="H342" i="3"/>
  <c r="G342" i="3"/>
  <c r="I342" i="3"/>
  <c r="C343" i="3"/>
  <c r="D343" i="3"/>
  <c r="E343" i="3"/>
  <c r="F343" i="3"/>
  <c r="H343" i="3"/>
  <c r="G343" i="3"/>
  <c r="I343" i="3"/>
  <c r="C344" i="3"/>
  <c r="D344" i="3"/>
  <c r="E344" i="3"/>
  <c r="F344" i="3"/>
  <c r="H344" i="3"/>
  <c r="G344" i="3"/>
  <c r="I344" i="3"/>
  <c r="C345" i="3"/>
  <c r="D345" i="3"/>
  <c r="E345" i="3"/>
  <c r="F345" i="3"/>
  <c r="H345" i="3"/>
  <c r="G345" i="3"/>
  <c r="I345" i="3"/>
  <c r="C346" i="3"/>
  <c r="D346" i="3"/>
  <c r="E346" i="3"/>
  <c r="F346" i="3"/>
  <c r="H346" i="3"/>
  <c r="G346" i="3"/>
  <c r="I346" i="3"/>
  <c r="C347" i="3"/>
  <c r="D347" i="3"/>
  <c r="E347" i="3"/>
  <c r="F347" i="3"/>
  <c r="H347" i="3"/>
  <c r="G347" i="3"/>
  <c r="I347" i="3"/>
  <c r="C348" i="3"/>
  <c r="D348" i="3"/>
  <c r="E348" i="3"/>
  <c r="F348" i="3"/>
  <c r="H348" i="3"/>
  <c r="G348" i="3"/>
  <c r="I348" i="3"/>
  <c r="C349" i="3"/>
  <c r="D349" i="3"/>
  <c r="E349" i="3"/>
  <c r="F349" i="3"/>
  <c r="H349" i="3"/>
  <c r="G349" i="3"/>
  <c r="I349" i="3"/>
  <c r="C350" i="3"/>
  <c r="D350" i="3"/>
  <c r="E350" i="3"/>
  <c r="F350" i="3"/>
  <c r="H350" i="3"/>
  <c r="G350" i="3"/>
  <c r="I350" i="3"/>
  <c r="C351" i="3"/>
  <c r="D351" i="3"/>
  <c r="E351" i="3"/>
  <c r="F351" i="3"/>
  <c r="H351" i="3"/>
  <c r="G351" i="3"/>
  <c r="I351" i="3"/>
  <c r="C352" i="3"/>
  <c r="D352" i="3"/>
  <c r="E352" i="3"/>
  <c r="F352" i="3"/>
  <c r="H352" i="3"/>
  <c r="G352" i="3"/>
  <c r="I352" i="3"/>
  <c r="C353" i="3"/>
  <c r="D353" i="3"/>
  <c r="E353" i="3"/>
  <c r="F353" i="3"/>
  <c r="H353" i="3"/>
  <c r="G353" i="3"/>
  <c r="I353" i="3"/>
  <c r="C354" i="3"/>
  <c r="D354" i="3"/>
  <c r="E354" i="3"/>
  <c r="F354" i="3"/>
  <c r="H354" i="3"/>
  <c r="G354" i="3"/>
  <c r="I354" i="3"/>
  <c r="C355" i="3"/>
  <c r="D355" i="3"/>
  <c r="E355" i="3"/>
  <c r="F355" i="3"/>
  <c r="H355" i="3"/>
  <c r="G355" i="3"/>
  <c r="I355" i="3"/>
  <c r="C356" i="3"/>
  <c r="D356" i="3"/>
  <c r="E356" i="3"/>
  <c r="F356" i="3"/>
  <c r="H356" i="3"/>
  <c r="G356" i="3"/>
  <c r="I356" i="3"/>
  <c r="C357" i="3"/>
  <c r="D357" i="3"/>
  <c r="E357" i="3"/>
  <c r="F357" i="3"/>
  <c r="H357" i="3"/>
  <c r="G357" i="3"/>
  <c r="I357" i="3"/>
  <c r="C358" i="3"/>
  <c r="D358" i="3"/>
  <c r="E358" i="3"/>
  <c r="F358" i="3"/>
  <c r="H358" i="3"/>
  <c r="G358" i="3"/>
  <c r="I358" i="3"/>
  <c r="C359" i="3"/>
  <c r="D359" i="3"/>
  <c r="E359" i="3"/>
  <c r="F359" i="3"/>
  <c r="H359" i="3"/>
  <c r="G359" i="3"/>
  <c r="I359" i="3"/>
  <c r="C360" i="3"/>
  <c r="D360" i="3"/>
  <c r="E360" i="3"/>
  <c r="F360" i="3"/>
  <c r="H360" i="3"/>
  <c r="G360" i="3"/>
  <c r="I360" i="3"/>
  <c r="C361" i="3"/>
  <c r="D361" i="3"/>
  <c r="E361" i="3"/>
  <c r="F361" i="3"/>
  <c r="H361" i="3"/>
  <c r="G361" i="3"/>
  <c r="I361" i="3"/>
  <c r="C362" i="3"/>
  <c r="D362" i="3"/>
  <c r="E362" i="3"/>
  <c r="F362" i="3"/>
  <c r="H362" i="3"/>
  <c r="G362" i="3"/>
  <c r="I362" i="3"/>
  <c r="C363" i="3"/>
  <c r="D363" i="3"/>
  <c r="E363" i="3"/>
  <c r="F363" i="3"/>
  <c r="H363" i="3"/>
  <c r="G363" i="3"/>
  <c r="I363" i="3"/>
  <c r="C364" i="3"/>
  <c r="D364" i="3"/>
  <c r="E364" i="3"/>
  <c r="F364" i="3"/>
  <c r="H364" i="3"/>
  <c r="G364" i="3"/>
  <c r="I364" i="3"/>
  <c r="C365" i="3"/>
  <c r="D365" i="3"/>
  <c r="E365" i="3"/>
  <c r="F365" i="3"/>
  <c r="H365" i="3"/>
  <c r="G365" i="3"/>
  <c r="I365" i="3"/>
  <c r="C366" i="3"/>
  <c r="D366" i="3"/>
  <c r="E366" i="3"/>
  <c r="F366" i="3"/>
  <c r="H366" i="3"/>
  <c r="G366" i="3"/>
  <c r="I366" i="3"/>
  <c r="C367" i="3"/>
  <c r="D367" i="3"/>
  <c r="E367" i="3"/>
  <c r="F367" i="3"/>
  <c r="H367" i="3"/>
  <c r="G367" i="3"/>
  <c r="I367" i="3"/>
  <c r="C368" i="3"/>
  <c r="D368" i="3"/>
  <c r="E368" i="3"/>
  <c r="F368" i="3"/>
  <c r="H368" i="3"/>
  <c r="G368" i="3"/>
  <c r="I368" i="3"/>
  <c r="C369" i="3"/>
  <c r="D369" i="3"/>
  <c r="E369" i="3"/>
  <c r="F369" i="3"/>
  <c r="H369" i="3"/>
  <c r="G369" i="3"/>
  <c r="I369" i="3"/>
  <c r="C370" i="3"/>
  <c r="D370" i="3"/>
  <c r="E370" i="3"/>
  <c r="F370" i="3"/>
  <c r="H370" i="3"/>
  <c r="G370" i="3"/>
  <c r="I370" i="3"/>
  <c r="C371" i="3"/>
  <c r="D371" i="3"/>
  <c r="E371" i="3"/>
  <c r="F371" i="3"/>
  <c r="H371" i="3"/>
  <c r="G371" i="3"/>
  <c r="I371" i="3"/>
  <c r="C372" i="3"/>
  <c r="D372" i="3"/>
  <c r="E372" i="3"/>
  <c r="F372" i="3"/>
  <c r="H372" i="3"/>
  <c r="G372" i="3"/>
  <c r="I372" i="3"/>
  <c r="C373" i="3"/>
  <c r="D373" i="3"/>
  <c r="E373" i="3"/>
  <c r="F373" i="3"/>
  <c r="H373" i="3"/>
  <c r="G373" i="3"/>
  <c r="I373" i="3"/>
  <c r="C374" i="3"/>
  <c r="D374" i="3"/>
  <c r="E374" i="3"/>
  <c r="F374" i="3"/>
  <c r="H374" i="3"/>
  <c r="G374" i="3"/>
  <c r="I374" i="3"/>
  <c r="C375" i="3"/>
  <c r="D375" i="3"/>
  <c r="E375" i="3"/>
  <c r="F375" i="3"/>
  <c r="H375" i="3"/>
  <c r="G375" i="3"/>
  <c r="I375" i="3"/>
  <c r="C376" i="3"/>
  <c r="D376" i="3"/>
  <c r="E376" i="3"/>
  <c r="F376" i="3"/>
  <c r="H376" i="3"/>
  <c r="G376" i="3"/>
  <c r="I376" i="3"/>
  <c r="C377" i="3"/>
  <c r="D377" i="3"/>
  <c r="E377" i="3"/>
  <c r="F377" i="3"/>
  <c r="H377" i="3"/>
  <c r="G377" i="3"/>
  <c r="I37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D15" i="3"/>
  <c r="D14" i="3"/>
  <c r="D13" i="3"/>
  <c r="D12" i="3"/>
  <c r="H49" i="1"/>
  <c r="I49" i="1"/>
  <c r="J49" i="1"/>
  <c r="K49" i="1"/>
  <c r="L49" i="1"/>
  <c r="L26" i="1"/>
  <c r="L28" i="1"/>
  <c r="L32" i="1"/>
  <c r="L33" i="1"/>
  <c r="L34" i="1"/>
  <c r="L41" i="1"/>
  <c r="L36" i="1"/>
  <c r="L37" i="1"/>
  <c r="L40" i="1"/>
  <c r="L43" i="1"/>
  <c r="L44" i="1"/>
  <c r="K26" i="1"/>
  <c r="K28" i="1"/>
  <c r="K33" i="1"/>
  <c r="K34" i="1"/>
  <c r="K41" i="1"/>
  <c r="K36" i="1"/>
  <c r="K37" i="1"/>
  <c r="K32" i="1"/>
  <c r="K40" i="1"/>
  <c r="K43" i="1"/>
  <c r="K44" i="1"/>
  <c r="J26" i="1"/>
  <c r="J28" i="1"/>
  <c r="J33" i="1"/>
  <c r="J34" i="1"/>
  <c r="J41" i="1"/>
  <c r="J36" i="1"/>
  <c r="J37" i="1"/>
  <c r="J32" i="1"/>
  <c r="J40" i="1"/>
  <c r="J43" i="1"/>
  <c r="J44" i="1"/>
  <c r="I26" i="1"/>
  <c r="I28" i="1"/>
  <c r="I33" i="1"/>
  <c r="I34" i="1"/>
  <c r="I41" i="1"/>
  <c r="I36" i="1"/>
  <c r="I37" i="1"/>
  <c r="I32" i="1"/>
  <c r="I40" i="1"/>
  <c r="I43" i="1"/>
  <c r="I44" i="1"/>
  <c r="H26" i="1"/>
  <c r="H28" i="1"/>
  <c r="H33" i="1"/>
  <c r="H34" i="1"/>
  <c r="H41" i="1"/>
  <c r="H36" i="1"/>
  <c r="H37" i="1"/>
  <c r="H32" i="1"/>
  <c r="H40" i="1"/>
  <c r="H43" i="1"/>
  <c r="H44" i="1"/>
  <c r="N44" i="1"/>
  <c r="N43" i="1"/>
  <c r="M42" i="1"/>
  <c r="N42" i="1"/>
  <c r="M41" i="1"/>
  <c r="N41" i="1"/>
  <c r="M40" i="1"/>
  <c r="N40" i="1"/>
  <c r="H38" i="1"/>
  <c r="I38" i="1"/>
  <c r="J38" i="1"/>
  <c r="K38" i="1"/>
  <c r="L38" i="1"/>
  <c r="M38" i="1"/>
  <c r="N38" i="1"/>
  <c r="M37" i="1"/>
  <c r="N37" i="1"/>
  <c r="M36" i="1"/>
  <c r="N36" i="1"/>
  <c r="H35" i="1"/>
  <c r="I35" i="1"/>
  <c r="J35" i="1"/>
  <c r="K35" i="1"/>
  <c r="L35" i="1"/>
  <c r="M35" i="1"/>
  <c r="N34" i="1"/>
  <c r="N33" i="1"/>
  <c r="M32" i="1"/>
  <c r="N32" i="1"/>
  <c r="N29" i="1"/>
  <c r="M17" i="1"/>
  <c r="M24" i="1"/>
  <c r="M26" i="1"/>
  <c r="N26" i="1"/>
  <c r="M25" i="1"/>
  <c r="N25" i="1"/>
  <c r="N24" i="1"/>
  <c r="M20" i="1"/>
  <c r="M19" i="1"/>
  <c r="M18" i="1"/>
  <c r="N18" i="1"/>
  <c r="N17" i="1"/>
  <c r="M16" i="1"/>
  <c r="N16" i="1"/>
  <c r="M15" i="1"/>
  <c r="N15" i="1"/>
  <c r="M13" i="1"/>
  <c r="N13" i="1"/>
  <c r="M12" i="1"/>
  <c r="N12" i="1"/>
</calcChain>
</file>

<file path=xl/sharedStrings.xml><?xml version="1.0" encoding="utf-8"?>
<sst xmlns="http://schemas.openxmlformats.org/spreadsheetml/2006/main" count="310" uniqueCount="130">
  <si>
    <t>Date</t>
  </si>
  <si>
    <t>Yacht Make/Model/Year</t>
  </si>
  <si>
    <t>Yacht Type</t>
  </si>
  <si>
    <t>Trip Run Cost ($/ft/Charter)</t>
  </si>
  <si>
    <t>Boat Length (feet)</t>
  </si>
  <si>
    <t># of Cabins</t>
  </si>
  <si>
    <t>Turnaround ($/ft/turn)</t>
  </si>
  <si>
    <t>Boat Purchase Price</t>
  </si>
  <si>
    <t># of Heads</t>
  </si>
  <si>
    <t>Provisision ($/PAX/Per Diem)</t>
  </si>
  <si>
    <t>Down Payment Amount</t>
  </si>
  <si>
    <t>Weekly Rate Range</t>
  </si>
  <si>
    <t>Maintence Cost ($/ft/month)</t>
  </si>
  <si>
    <t>Financed Amount (if financed)</t>
  </si>
  <si>
    <t>Avg. H/L Day Rate</t>
  </si>
  <si>
    <t>Insurance % of Yacht Value</t>
  </si>
  <si>
    <t>Improvements to Charter</t>
  </si>
  <si>
    <t>Bookings by Broker</t>
  </si>
  <si>
    <t>Fulltime crew (Y/N)</t>
  </si>
  <si>
    <t>Total Capital Contribution</t>
  </si>
  <si>
    <t>Charter Rev to Owner</t>
  </si>
  <si>
    <t>Fulltime crew ($1,000 X Ft)</t>
  </si>
  <si>
    <t>Interest Rate (To 2 decimal places)</t>
  </si>
  <si>
    <t>Management Fees</t>
  </si>
  <si>
    <t>Contract Crew ($/Charter)</t>
  </si>
  <si>
    <t>Term of Loan (# Years)</t>
  </si>
  <si>
    <t>Charter Booking Commisions</t>
  </si>
  <si>
    <t>Clearig House Fees</t>
  </si>
  <si>
    <t>Charter Business Plan: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</si>
  <si>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</si>
  <si>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</si>
  <si>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</si>
  <si>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</si>
  <si>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</si>
  <si>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</si>
  <si>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</si>
  <si>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</si>
  <si>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</si>
  <si>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</si>
  <si>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</t>
  </si>
  <si>
    <t>Average/Yr</t>
  </si>
  <si>
    <t>10 PAX weeks booked</t>
  </si>
  <si>
    <t># Weeks</t>
  </si>
  <si>
    <t>9 PAX weeks booked</t>
  </si>
  <si>
    <t>8 PAX weeks booked</t>
  </si>
  <si>
    <t>7 PAX weeks booked</t>
  </si>
  <si>
    <t>6 PAX weeks booked</t>
  </si>
  <si>
    <t>5 PAX weeks booked</t>
  </si>
  <si>
    <t>4 PAX weeks booked</t>
  </si>
  <si>
    <t>3 PAX weeks booked</t>
  </si>
  <si>
    <t>2 PAX weeks booked</t>
  </si>
  <si>
    <t>Captain Only</t>
  </si>
  <si>
    <t>Day Charters if aplicable</t>
  </si>
  <si>
    <t># Days</t>
  </si>
  <si>
    <t>Personal Use (Days)</t>
  </si>
  <si>
    <t>Total Bookings</t>
  </si>
  <si>
    <t>Revenue</t>
  </si>
  <si>
    <t>Total Revenue</t>
  </si>
  <si>
    <t>Expenses</t>
  </si>
  <si>
    <t>Interest Expense</t>
  </si>
  <si>
    <t>Management fees</t>
  </si>
  <si>
    <t>Charter Brokerage Commisions</t>
  </si>
  <si>
    <t>Clearing House Fees</t>
  </si>
  <si>
    <t>Turnarounds ($/ft./turnaround)</t>
  </si>
  <si>
    <t>Charter Run Cost</t>
  </si>
  <si>
    <t>Insurance</t>
  </si>
  <si>
    <t>Maintenance</t>
  </si>
  <si>
    <t>Provisioning ($/PAX/charter)</t>
  </si>
  <si>
    <t>Crew Cost</t>
  </si>
  <si>
    <t>Other Expenses</t>
  </si>
  <si>
    <t>Total Expenses</t>
  </si>
  <si>
    <t>Operations Profit / (Loss)</t>
  </si>
  <si>
    <t>Boat</t>
  </si>
  <si>
    <t>Length</t>
  </si>
  <si>
    <t>Cabins</t>
  </si>
  <si>
    <t>Heads</t>
  </si>
  <si>
    <t>Item</t>
  </si>
  <si>
    <t>Detailed Descriptin</t>
  </si>
  <si>
    <t>Estimated Cost</t>
  </si>
  <si>
    <t>Loan Calculator with Extra Payments</t>
  </si>
  <si>
    <t>Enter values</t>
  </si>
  <si>
    <t>Loan amount:</t>
  </si>
  <si>
    <t>Annual interest rate:</t>
  </si>
  <si>
    <t>Loan period in years (1-20):</t>
  </si>
  <si>
    <t>Start date of loan:</t>
  </si>
  <si>
    <t>Optional extra payments:</t>
  </si>
  <si>
    <t>Scheduled monthly payment:</t>
  </si>
  <si>
    <t>Scheduled number of payments:</t>
  </si>
  <si>
    <t>Actual number of payments:</t>
  </si>
  <si>
    <t>Total of early payments:</t>
  </si>
  <si>
    <t>Total interest:</t>
  </si>
  <si>
    <t>No.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</si>
  <si>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</si>
  <si>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</si>
  <si>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</si>
  <si>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</si>
  <si>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</si>
  <si>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</si>
  <si>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</si>
  <si>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</si>
  <si>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Charter House Provisioning Calacutalor</t>
  </si>
  <si>
    <t>Per diem</t>
  </si>
  <si>
    <t>Days</t>
  </si>
  <si>
    <t>Total Trips</t>
  </si>
  <si>
    <t>Cost</t>
  </si>
  <si>
    <t>Cost of provisioning per pax</t>
  </si>
  <si>
    <t>Provision for 10 Pax</t>
  </si>
  <si>
    <t>Provision for 9 Pax</t>
  </si>
  <si>
    <t>Provision for 8 Pax</t>
  </si>
  <si>
    <t>Provision for 7 Pax</t>
  </si>
  <si>
    <t>Provisioning for 6 Pax</t>
  </si>
  <si>
    <t>Provisioning for 5 Pax</t>
  </si>
  <si>
    <t>Provisioning for 4 Pax</t>
  </si>
  <si>
    <t>Provisioning for 3 Pax</t>
  </si>
  <si>
    <t>Provisioning for 2 Pax</t>
  </si>
  <si>
    <t>CharterHouse YC Rate Sheet</t>
  </si>
  <si>
    <t>Number of Pax</t>
  </si>
  <si>
    <t>Y</t>
  </si>
  <si>
    <t xml:space="preserve">Dinghy/outboard </t>
  </si>
  <si>
    <t>Softgoods, watersports, and other charter related items</t>
  </si>
  <si>
    <t xml:space="preserve">Bluewaters VI </t>
  </si>
  <si>
    <t>Christmas Premium</t>
  </si>
  <si>
    <t>New Years Premium</t>
  </si>
  <si>
    <t>Premium Weeks (XMAS/New Years)</t>
  </si>
  <si>
    <t>Sailing Catamaran</t>
  </si>
  <si>
    <t xml:space="preserve">moonlight </t>
  </si>
  <si>
    <t>Leopard 58</t>
  </si>
  <si>
    <t>BluewatersVI</t>
  </si>
  <si>
    <t>$26000-$29000</t>
  </si>
  <si>
    <t>Impanema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</si>
</sst>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%"/>
    <numFmt numFmtId="166" formatCode="_(&quot;$&quot;* #,##0_);_(&quot;$&quot;* \(#,##0\);_(&quot;$&quot;* &quot;-&quot;??_);_(@_)"/>
    <numFmt numFmtId="167" formatCode="&quot;$&quot;#,##0.00"/>
    <numFmt numFmtId="168" formatCode="0.000%"/>
  </numFmts>
  <fonts count="14" x14ac:knownFonts="1">
    <font>
      <sz val="12"/>
      <color theme="1"/>
      <name val="Calibri"/>
      <family val="2"/>
      <scheme val="minor"/>
    </font>
    <font>
      <sz val="12"/>
      <name val="Calibri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b/>
      <u/>
      <sz val="12"/>
      <name val="Calibri"/>
      <scheme val="minor"/>
    </font>
    <font>
      <sz val="10"/>
      <name val="Arial"/>
    </font>
    <font>
      <u val="singleAccounting"/>
      <sz val="12"/>
      <name val="Calibri"/>
      <scheme val="minor"/>
    </font>
    <font>
      <b/>
      <sz val="12"/>
      <name val="Calibri"/>
      <scheme val="minor"/>
    </font>
    <font>
      <b/>
      <i/>
      <sz val="18"/>
      <name val="Calibri"/>
      <scheme val="minor"/>
    </font>
    <font>
      <sz val="12"/>
      <color indexed="23"/>
      <name val="Calibri"/>
      <scheme val="minor"/>
    </font>
    <font>
      <sz val="12"/>
      <color theme="1" tint="4.9989318521683403E-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1">
    <xf numFmtId="0" fontId="0" fillId="0" borderId="0" xfId="0"/>
    <xf numFmtId="0" fontId="0" fillId="0" borderId="1" xfId="0" applyFont="1" applyBorder="1" applyAlignment="1"/>
    <xf numFmtId="0" fontId="0" fillId="0" borderId="0" xfId="0" applyFont="1" applyAlignment="1"/>
    <xf numFmtId="14" fontId="0" fillId="0" borderId="0" xfId="0" applyNumberFormat="1" applyFont="1"/>
    <xf numFmtId="0" fontId="0" fillId="0" borderId="0" xfId="0" applyFont="1"/>
    <xf numFmtId="0" fontId="1" fillId="0" borderId="1" xfId="0" applyFont="1" applyBorder="1" applyAlignment="1"/>
    <xf numFmtId="0" fontId="0" fillId="0" borderId="1" xfId="0" applyFont="1" applyBorder="1" applyAlignment="1">
      <alignment horizontal="right"/>
    </xf>
    <xf numFmtId="0" fontId="0" fillId="0" borderId="1" xfId="0" applyBorder="1"/>
    <xf numFmtId="164" fontId="0" fillId="2" borderId="1" xfId="0" applyNumberFormat="1" applyFill="1" applyBorder="1"/>
    <xf numFmtId="0" fontId="0" fillId="0" borderId="1" xfId="0" applyFont="1" applyBorder="1"/>
    <xf numFmtId="0" fontId="0" fillId="2" borderId="1" xfId="0" applyFill="1" applyBorder="1"/>
    <xf numFmtId="164" fontId="0" fillId="2" borderId="1" xfId="0" applyNumberFormat="1" applyFont="1" applyFill="1" applyBorder="1"/>
    <xf numFmtId="9" fontId="0" fillId="2" borderId="1" xfId="0" applyNumberFormat="1" applyFont="1" applyFill="1" applyBorder="1"/>
    <xf numFmtId="164" fontId="0" fillId="0" borderId="1" xfId="0" applyNumberFormat="1" applyFont="1" applyBorder="1"/>
    <xf numFmtId="164" fontId="2" fillId="0" borderId="1" xfId="0" applyNumberFormat="1" applyFont="1" applyBorder="1"/>
    <xf numFmtId="165" fontId="0" fillId="2" borderId="1" xfId="0" applyNumberFormat="1" applyFill="1" applyBorder="1"/>
    <xf numFmtId="9" fontId="0" fillId="2" borderId="1" xfId="0" applyNumberFormat="1" applyFill="1" applyBorder="1"/>
    <xf numFmtId="164" fontId="0" fillId="0" borderId="1" xfId="0" applyNumberFormat="1" applyBorder="1"/>
    <xf numFmtId="10" fontId="0" fillId="0" borderId="1" xfId="0" applyNumberFormat="1" applyFont="1" applyBorder="1"/>
    <xf numFmtId="0" fontId="0" fillId="2" borderId="1" xfId="0" applyFont="1" applyFill="1" applyBorder="1"/>
    <xf numFmtId="9" fontId="0" fillId="0" borderId="1" xfId="0" applyNumberFormat="1" applyBorder="1"/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2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6" fontId="1" fillId="0" borderId="0" xfId="1" applyNumberFormat="1" applyFont="1" applyBorder="1"/>
    <xf numFmtId="166" fontId="1" fillId="0" borderId="7" xfId="1" applyNumberFormat="1" applyFont="1" applyBorder="1"/>
    <xf numFmtId="166" fontId="1" fillId="0" borderId="5" xfId="1" applyNumberFormat="1" applyFont="1" applyBorder="1"/>
    <xf numFmtId="0" fontId="1" fillId="0" borderId="11" xfId="0" applyFont="1" applyBorder="1"/>
    <xf numFmtId="0" fontId="1" fillId="0" borderId="8" xfId="0" applyFont="1" applyBorder="1" applyAlignment="1">
      <alignment horizontal="center"/>
    </xf>
    <xf numFmtId="166" fontId="1" fillId="0" borderId="8" xfId="1" applyNumberFormat="1" applyFont="1" applyBorder="1"/>
    <xf numFmtId="166" fontId="1" fillId="0" borderId="9" xfId="1" applyNumberFormat="1" applyFont="1" applyBorder="1"/>
    <xf numFmtId="166" fontId="1" fillId="0" borderId="10" xfId="1" applyNumberFormat="1" applyFont="1" applyBorder="1"/>
    <xf numFmtId="0" fontId="1" fillId="0" borderId="6" xfId="0" applyFont="1" applyBorder="1" applyAlignment="1">
      <alignment vertical="center"/>
    </xf>
    <xf numFmtId="166" fontId="6" fillId="0" borderId="0" xfId="1" applyNumberFormat="1" applyFont="1" applyBorder="1"/>
    <xf numFmtId="166" fontId="6" fillId="0" borderId="7" xfId="1" applyNumberFormat="1" applyFont="1" applyBorder="1"/>
    <xf numFmtId="166" fontId="6" fillId="0" borderId="5" xfId="1" applyNumberFormat="1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/>
    </xf>
    <xf numFmtId="166" fontId="7" fillId="0" borderId="13" xfId="1" applyNumberFormat="1" applyFont="1" applyBorder="1"/>
    <xf numFmtId="166" fontId="7" fillId="0" borderId="1" xfId="1" applyNumberFormat="1" applyFont="1" applyBorder="1"/>
    <xf numFmtId="0" fontId="7" fillId="0" borderId="0" xfId="0" applyFont="1" applyBorder="1"/>
    <xf numFmtId="0" fontId="1" fillId="0" borderId="0" xfId="0" applyFont="1" applyBorder="1"/>
    <xf numFmtId="0" fontId="4" fillId="0" borderId="0" xfId="0" applyFont="1" applyFill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164" fontId="0" fillId="0" borderId="0" xfId="0" applyNumberFormat="1" applyBorder="1"/>
    <xf numFmtId="0" fontId="0" fillId="0" borderId="0" xfId="0" applyBorder="1" applyAlignment="1"/>
    <xf numFmtId="9" fontId="0" fillId="0" borderId="0" xfId="0" applyNumberFormat="1" applyBorder="1"/>
    <xf numFmtId="165" fontId="0" fillId="0" borderId="0" xfId="0" applyNumberFormat="1" applyBorder="1"/>
    <xf numFmtId="166" fontId="0" fillId="0" borderId="0" xfId="0" applyNumberFormat="1" applyBorder="1"/>
    <xf numFmtId="0" fontId="0" fillId="0" borderId="12" xfId="0" applyBorder="1"/>
    <xf numFmtId="0" fontId="0" fillId="0" borderId="14" xfId="0" applyBorder="1" applyAlignment="1">
      <alignment horizontal="right"/>
    </xf>
    <xf numFmtId="0" fontId="0" fillId="0" borderId="14" xfId="0" applyBorder="1"/>
    <xf numFmtId="167" fontId="0" fillId="0" borderId="1" xfId="0" applyNumberFormat="1" applyBorder="1"/>
    <xf numFmtId="0" fontId="1" fillId="0" borderId="0" xfId="2" applyFont="1" applyBorder="1"/>
    <xf numFmtId="0" fontId="1" fillId="0" borderId="15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7" fillId="0" borderId="0" xfId="2" applyFont="1" applyBorder="1" applyAlignment="1">
      <alignment horizontal="right"/>
    </xf>
    <xf numFmtId="0" fontId="7" fillId="0" borderId="0" xfId="2" applyFont="1" applyBorder="1" applyAlignment="1">
      <alignment horizontal="left"/>
    </xf>
    <xf numFmtId="44" fontId="1" fillId="0" borderId="17" xfId="2" applyNumberFormat="1" applyFont="1" applyFill="1" applyBorder="1" applyAlignment="1"/>
    <xf numFmtId="168" fontId="1" fillId="0" borderId="17" xfId="2" applyNumberFormat="1" applyFont="1" applyFill="1" applyBorder="1" applyAlignment="1">
      <alignment horizontal="right"/>
    </xf>
    <xf numFmtId="1" fontId="1" fillId="0" borderId="17" xfId="2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2" applyNumberFormat="1" applyFont="1" applyBorder="1" applyAlignment="1">
      <alignment horizontal="left"/>
    </xf>
    <xf numFmtId="14" fontId="1" fillId="0" borderId="17" xfId="2" applyNumberFormat="1" applyFont="1" applyFill="1" applyBorder="1" applyAlignment="1">
      <alignment horizontal="right"/>
    </xf>
    <xf numFmtId="44" fontId="1" fillId="0" borderId="17" xfId="2" applyNumberFormat="1" applyFont="1" applyFill="1" applyBorder="1" applyAlignment="1" applyProtection="1">
      <protection locked="0"/>
    </xf>
    <xf numFmtId="0" fontId="1" fillId="0" borderId="15" xfId="2" applyFont="1" applyBorder="1" applyAlignment="1">
      <alignment horizontal="right" indent="1"/>
    </xf>
    <xf numFmtId="14" fontId="1" fillId="0" borderId="15" xfId="2" applyNumberFormat="1" applyFont="1" applyBorder="1" applyAlignment="1">
      <alignment horizontal="left"/>
    </xf>
    <xf numFmtId="14" fontId="1" fillId="0" borderId="0" xfId="2" applyNumberFormat="1" applyFont="1" applyBorder="1" applyAlignment="1">
      <alignment horizontal="left"/>
    </xf>
    <xf numFmtId="0" fontId="1" fillId="0" borderId="0" xfId="2" applyFont="1" applyBorder="1" applyAlignment="1">
      <alignment horizontal="right" indent="1"/>
    </xf>
    <xf numFmtId="44" fontId="1" fillId="3" borderId="17" xfId="1" applyFont="1" applyFill="1" applyBorder="1" applyAlignment="1"/>
    <xf numFmtId="7" fontId="1" fillId="0" borderId="0" xfId="2" applyNumberFormat="1" applyFont="1" applyFill="1" applyBorder="1" applyAlignment="1">
      <alignment horizontal="left"/>
    </xf>
    <xf numFmtId="1" fontId="1" fillId="3" borderId="17" xfId="2" applyNumberFormat="1" applyFont="1" applyFill="1" applyBorder="1" applyAlignment="1">
      <alignment horizontal="right"/>
    </xf>
    <xf numFmtId="0" fontId="1" fillId="0" borderId="0" xfId="2" applyNumberFormat="1" applyFont="1" applyFill="1" applyBorder="1" applyAlignment="1">
      <alignment horizontal="left"/>
    </xf>
    <xf numFmtId="0" fontId="7" fillId="0" borderId="18" xfId="2" applyFont="1" applyFill="1" applyBorder="1" applyAlignment="1" applyProtection="1">
      <alignment horizontal="right" wrapText="1"/>
    </xf>
    <xf numFmtId="0" fontId="1" fillId="0" borderId="0" xfId="2" applyFont="1" applyBorder="1" applyAlignment="1">
      <alignment wrapText="1"/>
    </xf>
    <xf numFmtId="1" fontId="10" fillId="4" borderId="0" xfId="2" applyNumberFormat="1" applyFont="1" applyFill="1" applyBorder="1" applyAlignment="1">
      <alignment horizontal="right"/>
    </xf>
    <xf numFmtId="14" fontId="10" fillId="4" borderId="0" xfId="2" applyNumberFormat="1" applyFont="1" applyFill="1" applyBorder="1" applyAlignment="1">
      <alignment horizontal="right"/>
    </xf>
    <xf numFmtId="44" fontId="10" fillId="4" borderId="0" xfId="1" applyFont="1" applyFill="1" applyBorder="1" applyAlignment="1">
      <alignment horizontal="right"/>
    </xf>
    <xf numFmtId="44" fontId="10" fillId="5" borderId="0" xfId="1" applyFont="1" applyFill="1" applyBorder="1" applyAlignment="1">
      <alignment horizontal="right"/>
    </xf>
    <xf numFmtId="0" fontId="10" fillId="0" borderId="0" xfId="2" applyFont="1" applyBorder="1" applyAlignment="1">
      <alignment wrapText="1"/>
    </xf>
    <xf numFmtId="0" fontId="10" fillId="0" borderId="0" xfId="2" applyFont="1" applyBorder="1"/>
    <xf numFmtId="0" fontId="10" fillId="4" borderId="0" xfId="2" applyFont="1" applyFill="1" applyBorder="1" applyAlignment="1">
      <alignment horizontal="right"/>
    </xf>
    <xf numFmtId="0" fontId="10" fillId="0" borderId="0" xfId="2" applyFont="1"/>
    <xf numFmtId="0" fontId="10" fillId="0" borderId="0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9" xfId="0" applyBorder="1"/>
    <xf numFmtId="0" fontId="2" fillId="0" borderId="2" xfId="0" applyFont="1" applyBorder="1"/>
    <xf numFmtId="0" fontId="2" fillId="0" borderId="3" xfId="0" applyFont="1" applyBorder="1"/>
    <xf numFmtId="0" fontId="2" fillId="0" borderId="19" xfId="0" applyFont="1" applyBorder="1"/>
    <xf numFmtId="0" fontId="0" fillId="0" borderId="6" xfId="0" applyBorder="1" applyAlignment="1"/>
    <xf numFmtId="164" fontId="0" fillId="0" borderId="0" xfId="0" applyNumberFormat="1" applyBorder="1" applyAlignment="1"/>
    <xf numFmtId="0" fontId="0" fillId="0" borderId="5" xfId="0" applyBorder="1"/>
    <xf numFmtId="0" fontId="2" fillId="0" borderId="6" xfId="0" applyFont="1" applyBorder="1"/>
    <xf numFmtId="164" fontId="2" fillId="0" borderId="0" xfId="0" applyNumberFormat="1" applyFont="1"/>
    <xf numFmtId="0" fontId="2" fillId="0" borderId="0" xfId="0" applyFont="1"/>
    <xf numFmtId="0" fontId="2" fillId="0" borderId="5" xfId="0" applyFont="1" applyBorder="1"/>
    <xf numFmtId="0" fontId="0" fillId="0" borderId="6" xfId="0" applyBorder="1"/>
    <xf numFmtId="0" fontId="0" fillId="0" borderId="0" xfId="0" applyNumberFormat="1" applyBorder="1" applyAlignment="1"/>
    <xf numFmtId="0" fontId="0" fillId="0" borderId="0" xfId="0" applyNumberFormat="1" applyBorder="1"/>
    <xf numFmtId="164" fontId="0" fillId="0" borderId="5" xfId="0" applyNumberFormat="1" applyBorder="1"/>
    <xf numFmtId="164" fontId="2" fillId="0" borderId="5" xfId="0" applyNumberFormat="1" applyFont="1" applyBorder="1"/>
    <xf numFmtId="0" fontId="0" fillId="0" borderId="11" xfId="0" applyBorder="1"/>
    <xf numFmtId="0" fontId="0" fillId="0" borderId="8" xfId="0" applyBorder="1"/>
    <xf numFmtId="164" fontId="0" fillId="0" borderId="8" xfId="0" applyNumberFormat="1" applyBorder="1"/>
    <xf numFmtId="0" fontId="0" fillId="0" borderId="10" xfId="0" applyBorder="1"/>
    <xf numFmtId="0" fontId="2" fillId="0" borderId="11" xfId="0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2" fillId="0" borderId="10" xfId="0" applyFont="1" applyBorder="1"/>
    <xf numFmtId="164" fontId="1" fillId="0" borderId="0" xfId="1" applyNumberFormat="1" applyFont="1" applyBorder="1"/>
    <xf numFmtId="164" fontId="0" fillId="0" borderId="0" xfId="0" applyNumberFormat="1"/>
    <xf numFmtId="0" fontId="0" fillId="0" borderId="2" xfId="0" applyBorder="1" applyAlignment="1"/>
    <xf numFmtId="0" fontId="0" fillId="0" borderId="19" xfId="0" applyBorder="1" applyAlignment="1"/>
    <xf numFmtId="167" fontId="0" fillId="0" borderId="4" xfId="0" applyNumberFormat="1" applyBorder="1"/>
    <xf numFmtId="167" fontId="0" fillId="0" borderId="7" xfId="0" applyNumberFormat="1" applyBorder="1"/>
    <xf numFmtId="167" fontId="0" fillId="0" borderId="9" xfId="0" applyNumberForma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Border="1" applyAlignment="1"/>
    <xf numFmtId="0" fontId="0" fillId="0" borderId="0" xfId="0" applyAlignment="1"/>
    <xf numFmtId="0" fontId="1" fillId="0" borderId="0" xfId="2" applyFont="1" applyBorder="1" applyAlignment="1">
      <alignment horizontal="right" indent="1"/>
    </xf>
    <xf numFmtId="0" fontId="1" fillId="0" borderId="16" xfId="2" applyFont="1" applyBorder="1" applyAlignment="1">
      <alignment horizontal="right" indent="1"/>
    </xf>
    <xf numFmtId="0" fontId="8" fillId="0" borderId="0" xfId="2" applyFont="1" applyBorder="1" applyAlignment="1">
      <alignment horizontal="left"/>
    </xf>
    <xf numFmtId="7" fontId="9" fillId="0" borderId="0" xfId="2" applyNumberFormat="1" applyFont="1" applyFill="1" applyBorder="1" applyAlignment="1">
      <alignment horizontal="left"/>
    </xf>
    <xf numFmtId="10" fontId="9" fillId="0" borderId="0" xfId="2" applyNumberFormat="1" applyFont="1" applyFill="1" applyBorder="1" applyAlignment="1">
      <alignment horizontal="left"/>
    </xf>
    <xf numFmtId="0" fontId="0" fillId="0" borderId="12" xfId="0" applyBorder="1" applyAlignment="1"/>
    <xf numFmtId="0" fontId="0" fillId="0" borderId="14" xfId="0" applyBorder="1" applyAlignment="1"/>
    <xf numFmtId="0" fontId="0" fillId="0" borderId="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</cellXfs>
  <cellStyles count="27">
    <cellStyle name="Currency 2" xfId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	Principle</c:v>
              </c:pt>
              <c:pt idx="1">
                <c:v>_x0008_Interest</c:v>
              </c:pt>
            </c:strLit>
          </c:cat>
          <c:val>
            <c:numRef>
              <c:f>('[1]Loan Calculator'!$D$4,'[1]Loan Calculator'!$D$15)</c:f>
              <c:numCache>
                <c:formatCode>General</c:formatCode>
                <c:ptCount val="2"/>
                <c:pt idx="0">
                  <c:v>559200.0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825500</xdr:colOff>
      <xdr:row>2</xdr:row>
      <xdr:rowOff>76200</xdr:rowOff>
    </xdr:from>
    <xdr:to>
      <xdr:col>8</xdr:col>
      <xdr:colOff>457200</xdr:colOff>
      <xdr:row>15</xdr:row>
      <xdr:rowOff>292100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eySharp/Desktop/CharterHouse:iYachtClub/Proforma%20For%20Managed%20Boats/Leopard48-3Cabin%20Profor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and Expense Projections"/>
      <sheetName val="Cost to Make Charter Ready"/>
      <sheetName val="Loan Calculator"/>
      <sheetName val="Provisioning Calculator"/>
    </sheetNames>
    <sheetDataSet>
      <sheetData sheetId="0">
        <row r="4">
          <cell r="G4">
            <v>45</v>
          </cell>
        </row>
      </sheetData>
      <sheetData sheetId="1" refreshError="1"/>
      <sheetData sheetId="2">
        <row r="4">
          <cell r="D4">
            <v>559200</v>
          </cell>
        </row>
        <row r="15">
          <cell r="D15" t="str">
            <v/>
          </cell>
        </row>
        <row r="78">
          <cell r="H78" t="str">
            <v/>
          </cell>
        </row>
        <row r="79">
          <cell r="H79" t="str">
            <v/>
          </cell>
        </row>
        <row r="80">
          <cell r="H80" t="str">
            <v/>
          </cell>
        </row>
        <row r="81">
          <cell r="H81" t="str">
            <v/>
          </cell>
        </row>
        <row r="82">
          <cell r="H82" t="str">
            <v/>
          </cell>
        </row>
        <row r="83">
          <cell r="H83" t="str">
            <v/>
          </cell>
        </row>
        <row r="84">
          <cell r="H84" t="str">
            <v/>
          </cell>
        </row>
        <row r="85">
          <cell r="H85" t="str">
            <v/>
          </cell>
        </row>
        <row r="86">
          <cell r="H86" t="str">
            <v/>
          </cell>
        </row>
        <row r="87">
          <cell r="H87" t="str">
            <v/>
          </cell>
        </row>
        <row r="88">
          <cell r="H88" t="str">
            <v/>
          </cell>
        </row>
        <row r="89">
          <cell r="H89" t="str">
            <v/>
          </cell>
        </row>
        <row r="90">
          <cell r="H90" t="str">
            <v/>
          </cell>
        </row>
        <row r="91">
          <cell r="H91" t="str">
            <v/>
          </cell>
        </row>
        <row r="92">
          <cell r="H92" t="str">
            <v/>
          </cell>
        </row>
        <row r="93">
          <cell r="H93" t="str">
            <v/>
          </cell>
        </row>
        <row r="94">
          <cell r="H94" t="str">
            <v/>
          </cell>
        </row>
        <row r="95">
          <cell r="H95" t="str">
            <v/>
          </cell>
        </row>
        <row r="96">
          <cell r="H96" t="str">
            <v/>
          </cell>
        </row>
        <row r="97">
          <cell r="H97" t="str">
            <v/>
          </cell>
        </row>
        <row r="98">
          <cell r="H98" t="str">
            <v/>
          </cell>
        </row>
        <row r="99">
          <cell r="H99" t="str">
            <v/>
          </cell>
        </row>
        <row r="100">
          <cell r="H100" t="str">
            <v/>
          </cell>
        </row>
        <row r="101">
          <cell r="H101" t="str">
            <v/>
          </cell>
        </row>
        <row r="102">
          <cell r="H102" t="str">
            <v/>
          </cell>
        </row>
        <row r="103">
          <cell r="H103" t="str">
            <v/>
          </cell>
        </row>
        <row r="104">
          <cell r="H104" t="str">
            <v/>
          </cell>
        </row>
        <row r="105">
          <cell r="H105" t="str">
            <v/>
          </cell>
        </row>
        <row r="106">
          <cell r="H106" t="str">
            <v/>
          </cell>
        </row>
        <row r="107">
          <cell r="H107" t="str">
            <v/>
          </cell>
        </row>
        <row r="108">
          <cell r="H108" t="str">
            <v/>
          </cell>
        </row>
        <row r="109">
          <cell r="H109" t="str">
            <v/>
          </cell>
        </row>
        <row r="110">
          <cell r="H110" t="str">
            <v/>
          </cell>
        </row>
        <row r="111">
          <cell r="H111" t="str">
            <v/>
          </cell>
        </row>
        <row r="112">
          <cell r="H112" t="str">
            <v/>
          </cell>
        </row>
        <row r="113">
          <cell r="H113" t="str">
            <v/>
          </cell>
        </row>
        <row r="114">
          <cell r="H114" t="str">
            <v/>
          </cell>
        </row>
        <row r="115">
          <cell r="H115" t="str">
            <v/>
          </cell>
        </row>
        <row r="116">
          <cell r="H116" t="str">
            <v/>
          </cell>
        </row>
        <row r="117">
          <cell r="H117" t="str">
            <v/>
          </cell>
        </row>
        <row r="118">
          <cell r="H118" t="str">
            <v/>
          </cell>
        </row>
        <row r="119">
          <cell r="H119" t="str">
            <v/>
          </cell>
        </row>
        <row r="120">
          <cell r="H120" t="str">
            <v/>
          </cell>
        </row>
        <row r="121">
          <cell r="H121" t="str">
            <v/>
          </cell>
        </row>
        <row r="122">
          <cell r="H122" t="str">
            <v/>
          </cell>
        </row>
        <row r="123">
          <cell r="H123" t="str">
            <v/>
          </cell>
        </row>
        <row r="124">
          <cell r="H124" t="str">
            <v/>
          </cell>
        </row>
        <row r="125">
          <cell r="H125" t="str">
            <v/>
          </cell>
        </row>
        <row r="126">
          <cell r="H126" t="str">
            <v/>
          </cell>
        </row>
        <row r="127">
          <cell r="H127" t="str">
            <v/>
          </cell>
        </row>
        <row r="128">
          <cell r="H128" t="str">
            <v/>
          </cell>
        </row>
        <row r="129">
          <cell r="H129" t="str">
            <v/>
          </cell>
        </row>
        <row r="130">
          <cell r="H130" t="str">
            <v/>
          </cell>
        </row>
        <row r="131">
          <cell r="H131" t="str">
            <v/>
          </cell>
        </row>
        <row r="132">
          <cell r="H132" t="str">
            <v/>
          </cell>
        </row>
        <row r="133">
          <cell r="H133" t="str">
            <v/>
          </cell>
        </row>
        <row r="134">
          <cell r="H134" t="str">
            <v/>
          </cell>
        </row>
        <row r="135">
          <cell r="H135" t="str">
            <v/>
          </cell>
        </row>
        <row r="136">
          <cell r="H136" t="str">
            <v/>
          </cell>
        </row>
        <row r="137">
          <cell r="H137" t="str">
            <v/>
          </cell>
        </row>
      </sheetData>
      <sheetData sheetId="3">
        <row r="15">
          <cell r="D15">
            <v>50400</v>
          </cell>
          <cell r="I15">
            <v>0</v>
          </cell>
        </row>
        <row r="28">
          <cell r="I28">
            <v>0</v>
          </cell>
        </row>
        <row r="41">
          <cell r="I41">
            <v>0</v>
          </cell>
        </row>
        <row r="54">
          <cell r="I54">
            <v>0</v>
          </cell>
        </row>
        <row r="67">
          <cell r="I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workbookViewId="0">
      <selection activeCell="P43" sqref="P43"/>
    </sheetView>
  </sheetViews>
  <sheetFormatPr baseColWidth="10" defaultRowHeight="16" x14ac:dyDescent="0.2"/>
  <cols>
    <col min="1" max="1" width="32.5" bestFit="1" customWidth="1"/>
    <col min="2" max="2" width="14.1640625" bestFit="1" customWidth="1"/>
    <col min="3" max="3" width="15.33203125" bestFit="1" customWidth="1"/>
    <col min="4" max="4" width="28.1640625" customWidth="1"/>
    <col min="5" max="5" width="14.1640625" bestFit="1" customWidth="1"/>
    <col min="6" max="6" width="24.83203125" bestFit="1" customWidth="1"/>
    <col min="7" max="7" width="14.1640625" bestFit="1" customWidth="1"/>
    <col min="8" max="9" width="14.1640625" hidden="1" customWidth="1"/>
    <col min="10" max="10" width="15.6640625" hidden="1" customWidth="1"/>
    <col min="11" max="12" width="14.1640625" hidden="1" customWidth="1"/>
    <col min="13" max="13" width="12.5" bestFit="1" customWidth="1"/>
    <col min="15" max="15" width="11.5" bestFit="1" customWidth="1"/>
  </cols>
  <sheetData>
    <row r="1" spans="1:16" x14ac:dyDescent="0.2">
      <c r="A1" s="1" t="s">
        <v>120</v>
      </c>
      <c r="B1" s="2"/>
      <c r="C1" s="2" t="s">
        <v>0</v>
      </c>
      <c r="D1" s="3">
        <v>42666</v>
      </c>
      <c r="E1" s="4"/>
    </row>
    <row r="2" spans="1:16" x14ac:dyDescent="0.2">
      <c r="A2" s="5" t="s">
        <v>1</v>
      </c>
      <c r="B2" s="1"/>
      <c r="C2" s="6" t="s">
        <v>129</v>
      </c>
      <c r="D2" s="7" t="s">
        <v>2</v>
      </c>
      <c r="E2" s="7" t="s">
        <v>124</v>
      </c>
      <c r="F2" s="7" t="s">
        <v>3</v>
      </c>
      <c r="G2" s="8">
        <v>25</v>
      </c>
    </row>
    <row r="3" spans="1:16" x14ac:dyDescent="0.2">
      <c r="A3" s="5" t="s">
        <v>4</v>
      </c>
      <c r="B3" s="1"/>
      <c r="C3" s="9">
        <v>58</v>
      </c>
      <c r="D3" s="7" t="s">
        <v>5</v>
      </c>
      <c r="E3" s="10">
        <v>5</v>
      </c>
      <c r="F3" s="7" t="s">
        <v>6</v>
      </c>
      <c r="G3" s="8">
        <v>15</v>
      </c>
    </row>
    <row r="4" spans="1:16" x14ac:dyDescent="0.2">
      <c r="A4" s="5" t="s">
        <v>7</v>
      </c>
      <c r="B4" s="1"/>
      <c r="C4" s="11">
        <v>1600000</v>
      </c>
      <c r="D4" s="7" t="s">
        <v>8</v>
      </c>
      <c r="E4" s="10">
        <v>5</v>
      </c>
      <c r="F4" s="7" t="s">
        <v>9</v>
      </c>
      <c r="G4" s="8">
        <v>45</v>
      </c>
    </row>
    <row r="5" spans="1:16" x14ac:dyDescent="0.2">
      <c r="A5" s="5" t="s">
        <v>10</v>
      </c>
      <c r="B5" s="12">
        <v>1</v>
      </c>
      <c r="C5" s="13">
        <f>C4*B5</f>
        <v>1600000</v>
      </c>
      <c r="D5" s="7" t="s">
        <v>11</v>
      </c>
      <c r="E5" s="8" t="s">
        <v>128</v>
      </c>
      <c r="F5" s="7" t="s">
        <v>12</v>
      </c>
      <c r="G5" s="8">
        <v>40</v>
      </c>
      <c r="P5" t="s">
        <v>125</v>
      </c>
    </row>
    <row r="6" spans="1:16" x14ac:dyDescent="0.2">
      <c r="A6" s="5" t="s">
        <v>13</v>
      </c>
      <c r="B6" s="1"/>
      <c r="C6" s="14">
        <f>C4-C5</f>
        <v>0</v>
      </c>
      <c r="D6" s="7" t="s">
        <v>14</v>
      </c>
      <c r="E6" s="8"/>
      <c r="F6" s="7" t="s">
        <v>15</v>
      </c>
      <c r="G6" s="15">
        <v>1.2999999999999999E-2</v>
      </c>
      <c r="O6" s="127"/>
    </row>
    <row r="7" spans="1:16" x14ac:dyDescent="0.2">
      <c r="A7" s="5" t="s">
        <v>16</v>
      </c>
      <c r="B7" s="1"/>
      <c r="C7" s="13">
        <f>'Cost to make charter ready'!D23</f>
        <v>50000</v>
      </c>
      <c r="D7" s="7" t="s">
        <v>17</v>
      </c>
      <c r="E7" s="16">
        <v>1</v>
      </c>
      <c r="F7" s="7" t="s">
        <v>18</v>
      </c>
      <c r="G7" s="10" t="s">
        <v>117</v>
      </c>
    </row>
    <row r="8" spans="1:16" x14ac:dyDescent="0.2">
      <c r="A8" s="5" t="s">
        <v>19</v>
      </c>
      <c r="B8" s="1"/>
      <c r="C8" s="13">
        <f>SUM(C5+C7)</f>
        <v>1650000</v>
      </c>
      <c r="D8" s="7" t="s">
        <v>20</v>
      </c>
      <c r="E8" s="16">
        <v>0.85</v>
      </c>
      <c r="F8" s="7" t="s">
        <v>21</v>
      </c>
      <c r="G8" s="17">
        <v>70000</v>
      </c>
      <c r="O8" s="127"/>
    </row>
    <row r="9" spans="1:16" x14ac:dyDescent="0.2">
      <c r="A9" s="5" t="s">
        <v>22</v>
      </c>
      <c r="B9" s="1"/>
      <c r="C9" s="18">
        <v>4.4999999999999998E-2</v>
      </c>
      <c r="D9" s="7" t="s">
        <v>23</v>
      </c>
      <c r="E9" s="15">
        <v>0.125</v>
      </c>
      <c r="F9" s="7" t="s">
        <v>24</v>
      </c>
      <c r="G9" s="17">
        <v>3000</v>
      </c>
    </row>
    <row r="10" spans="1:16" x14ac:dyDescent="0.2">
      <c r="A10" s="5" t="s">
        <v>25</v>
      </c>
      <c r="B10" s="1"/>
      <c r="C10" s="19">
        <v>20</v>
      </c>
      <c r="D10" s="7" t="s">
        <v>26</v>
      </c>
      <c r="E10" s="20">
        <v>0.15</v>
      </c>
      <c r="F10" s="7" t="s">
        <v>27</v>
      </c>
      <c r="G10" s="17"/>
    </row>
    <row r="11" spans="1:16" x14ac:dyDescent="0.2">
      <c r="A11" s="21" t="s">
        <v>28</v>
      </c>
      <c r="B11" s="22"/>
      <c r="C11" s="22" t="s">
        <v>29</v>
      </c>
      <c r="D11" s="22" t="s">
        <v>30</v>
      </c>
      <c r="E11" s="22" t="s">
        <v>31</v>
      </c>
      <c r="F11" s="22" t="s">
        <v>32</v>
      </c>
      <c r="G11" s="22" t="s">
        <v>33</v>
      </c>
      <c r="H11" s="22" t="s">
        <v>34</v>
      </c>
      <c r="I11" s="22" t="s">
        <v>35</v>
      </c>
      <c r="J11" s="22" t="s">
        <v>36</v>
      </c>
      <c r="K11" s="22" t="s">
        <v>37</v>
      </c>
      <c r="L11" s="22" t="s">
        <v>38</v>
      </c>
      <c r="M11" s="23" t="s">
        <v>39</v>
      </c>
      <c r="N11" s="24" t="s">
        <v>40</v>
      </c>
    </row>
    <row r="12" spans="1:16" hidden="1" x14ac:dyDescent="0.2">
      <c r="A12" s="25" t="s">
        <v>41</v>
      </c>
      <c r="B12" s="26" t="s">
        <v>42</v>
      </c>
      <c r="C12" s="27"/>
      <c r="D12" s="27"/>
      <c r="E12" s="27"/>
      <c r="F12" s="27"/>
      <c r="G12" s="27"/>
      <c r="H12" s="26"/>
      <c r="I12" s="26"/>
      <c r="J12" s="26"/>
      <c r="K12" s="26"/>
      <c r="L12" s="26"/>
      <c r="M12" s="28">
        <f>SUM(C12:G12)</f>
        <v>0</v>
      </c>
      <c r="N12" s="29">
        <f>M12/5</f>
        <v>0</v>
      </c>
    </row>
    <row r="13" spans="1:16" hidden="1" x14ac:dyDescent="0.2">
      <c r="A13" s="25" t="s">
        <v>43</v>
      </c>
      <c r="B13" s="26" t="s">
        <v>42</v>
      </c>
      <c r="C13" s="27"/>
      <c r="D13" s="27"/>
      <c r="E13" s="27"/>
      <c r="F13" s="27"/>
      <c r="G13" s="27"/>
      <c r="H13" s="26"/>
      <c r="I13" s="26"/>
      <c r="J13" s="26"/>
      <c r="K13" s="26"/>
      <c r="L13" s="26"/>
      <c r="M13" s="28">
        <f>SUM(C13:G13)</f>
        <v>0</v>
      </c>
      <c r="N13" s="29">
        <f>M13/5</f>
        <v>0</v>
      </c>
    </row>
    <row r="14" spans="1:16" x14ac:dyDescent="0.2">
      <c r="A14" s="25" t="s">
        <v>123</v>
      </c>
      <c r="B14" s="26" t="s">
        <v>42</v>
      </c>
      <c r="C14" s="27">
        <v>2</v>
      </c>
      <c r="D14" s="27">
        <v>2</v>
      </c>
      <c r="E14" s="27">
        <v>2</v>
      </c>
      <c r="F14" s="27">
        <v>2</v>
      </c>
      <c r="G14" s="27">
        <v>2</v>
      </c>
      <c r="H14" s="26"/>
      <c r="I14" s="26"/>
      <c r="J14" s="26"/>
      <c r="K14" s="26"/>
      <c r="L14" s="26"/>
      <c r="M14" s="28"/>
      <c r="N14" s="29"/>
    </row>
    <row r="15" spans="1:16" x14ac:dyDescent="0.2">
      <c r="A15" s="25" t="s">
        <v>44</v>
      </c>
      <c r="B15" s="26" t="s">
        <v>42</v>
      </c>
      <c r="C15" s="27">
        <v>4</v>
      </c>
      <c r="D15" s="27">
        <v>6</v>
      </c>
      <c r="E15" s="27">
        <v>6</v>
      </c>
      <c r="F15" s="27">
        <v>6</v>
      </c>
      <c r="G15" s="27">
        <v>6</v>
      </c>
      <c r="H15" s="27"/>
      <c r="I15" s="27"/>
      <c r="J15" s="27"/>
      <c r="K15" s="27"/>
      <c r="L15" s="27"/>
      <c r="M15" s="28">
        <f>SUM(C15:G15)</f>
        <v>28</v>
      </c>
      <c r="N15" s="29">
        <f>M15/5</f>
        <v>5.6</v>
      </c>
    </row>
    <row r="16" spans="1:16" x14ac:dyDescent="0.2">
      <c r="A16" s="25" t="s">
        <v>45</v>
      </c>
      <c r="B16" s="26" t="s">
        <v>42</v>
      </c>
      <c r="C16" s="27">
        <v>3</v>
      </c>
      <c r="D16" s="27">
        <v>3</v>
      </c>
      <c r="E16" s="27">
        <v>3</v>
      </c>
      <c r="F16" s="27">
        <v>3</v>
      </c>
      <c r="G16" s="27">
        <v>3</v>
      </c>
      <c r="H16" s="27"/>
      <c r="I16" s="27"/>
      <c r="J16" s="27"/>
      <c r="K16" s="27"/>
      <c r="L16" s="27"/>
      <c r="M16" s="28">
        <f>SUM(C16:G16)</f>
        <v>15</v>
      </c>
      <c r="N16" s="29">
        <f>M16/5</f>
        <v>3</v>
      </c>
    </row>
    <row r="17" spans="1:14" x14ac:dyDescent="0.2">
      <c r="A17" s="30" t="s">
        <v>46</v>
      </c>
      <c r="B17" s="26" t="s">
        <v>42</v>
      </c>
      <c r="C17" s="31">
        <v>3</v>
      </c>
      <c r="D17" s="31">
        <v>3</v>
      </c>
      <c r="E17" s="31">
        <v>3</v>
      </c>
      <c r="F17" s="31">
        <v>3</v>
      </c>
      <c r="G17" s="31">
        <v>3</v>
      </c>
      <c r="H17" s="31"/>
      <c r="I17" s="31"/>
      <c r="J17" s="31"/>
      <c r="K17" s="31"/>
      <c r="L17" s="31"/>
      <c r="M17" s="28">
        <f>SUM(C17:G17)</f>
        <v>15</v>
      </c>
      <c r="N17" s="29">
        <f>M17/5</f>
        <v>3</v>
      </c>
    </row>
    <row r="18" spans="1:14" x14ac:dyDescent="0.2">
      <c r="A18" s="30" t="s">
        <v>47</v>
      </c>
      <c r="B18" s="26" t="s">
        <v>42</v>
      </c>
      <c r="C18" s="31">
        <v>3</v>
      </c>
      <c r="D18" s="31">
        <v>3</v>
      </c>
      <c r="E18" s="31">
        <v>3</v>
      </c>
      <c r="F18" s="31">
        <v>3</v>
      </c>
      <c r="G18" s="31">
        <v>3</v>
      </c>
      <c r="H18" s="31"/>
      <c r="I18" s="31"/>
      <c r="J18" s="31"/>
      <c r="K18" s="31"/>
      <c r="L18" s="31"/>
      <c r="M18" s="28">
        <f t="shared" ref="M18:M25" si="0">SUM(C18:L18)</f>
        <v>15</v>
      </c>
      <c r="N18" s="29">
        <f t="shared" ref="N18:N26" si="1">M18/10</f>
        <v>1.5</v>
      </c>
    </row>
    <row r="19" spans="1:14" x14ac:dyDescent="0.2">
      <c r="A19" s="30" t="s">
        <v>48</v>
      </c>
      <c r="B19" s="26" t="s">
        <v>42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28">
        <f>SUM(C19:G19)</f>
        <v>0</v>
      </c>
      <c r="N19" s="29"/>
    </row>
    <row r="20" spans="1:14" x14ac:dyDescent="0.2">
      <c r="A20" s="30" t="s">
        <v>49</v>
      </c>
      <c r="B20" s="26" t="s">
        <v>42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28">
        <f>SUM(C20:G20)</f>
        <v>0</v>
      </c>
      <c r="N20" s="29"/>
    </row>
    <row r="21" spans="1:14" x14ac:dyDescent="0.2">
      <c r="A21" s="30" t="s">
        <v>50</v>
      </c>
      <c r="B21" s="26" t="s">
        <v>42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28">
        <f>SUM(C21:G21)</f>
        <v>0</v>
      </c>
      <c r="N21" s="29"/>
    </row>
    <row r="22" spans="1:14" x14ac:dyDescent="0.2">
      <c r="A22" s="30" t="s">
        <v>51</v>
      </c>
      <c r="B22" s="26" t="s">
        <v>42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28"/>
      <c r="N22" s="29"/>
    </row>
    <row r="23" spans="1:14" x14ac:dyDescent="0.2">
      <c r="A23" s="30" t="s">
        <v>52</v>
      </c>
      <c r="B23" s="26" t="s">
        <v>53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28"/>
      <c r="N23" s="29"/>
    </row>
    <row r="24" spans="1:14" x14ac:dyDescent="0.2">
      <c r="A24" s="30" t="s">
        <v>54</v>
      </c>
      <c r="B24" s="26" t="s">
        <v>42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28">
        <f t="shared" si="0"/>
        <v>0</v>
      </c>
      <c r="N24" s="29">
        <f t="shared" si="1"/>
        <v>0</v>
      </c>
    </row>
    <row r="25" spans="1:14" x14ac:dyDescent="0.2">
      <c r="A25" s="30"/>
      <c r="B25" s="26" t="s">
        <v>53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4">
        <f t="shared" si="0"/>
        <v>0</v>
      </c>
      <c r="N25" s="35">
        <f t="shared" si="1"/>
        <v>0</v>
      </c>
    </row>
    <row r="26" spans="1:14" x14ac:dyDescent="0.2">
      <c r="A26" s="30" t="s">
        <v>55</v>
      </c>
      <c r="B26" s="26" t="s">
        <v>42</v>
      </c>
      <c r="C26" s="26">
        <f>SUM(C12:C22)</f>
        <v>15</v>
      </c>
      <c r="D26" s="26">
        <f>SUM(D12:D22)</f>
        <v>17</v>
      </c>
      <c r="E26" s="26">
        <f>SUM(E12:E22)</f>
        <v>17</v>
      </c>
      <c r="F26" s="26">
        <f>SUM(F12:F22)</f>
        <v>17</v>
      </c>
      <c r="G26" s="26">
        <f>SUM(G12:G22)</f>
        <v>17</v>
      </c>
      <c r="H26" s="26">
        <f t="shared" ref="H26:L26" si="2">SUM(H15:H22)</f>
        <v>0</v>
      </c>
      <c r="I26" s="26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28">
        <f>M17+M22+M24</f>
        <v>15</v>
      </c>
      <c r="N26" s="29">
        <f t="shared" si="1"/>
        <v>1.5</v>
      </c>
    </row>
    <row r="27" spans="1:14" x14ac:dyDescent="0.2">
      <c r="A27" s="21" t="s">
        <v>56</v>
      </c>
      <c r="B27" s="22"/>
      <c r="C27" s="22" t="s">
        <v>29</v>
      </c>
      <c r="D27" s="22" t="s">
        <v>30</v>
      </c>
      <c r="E27" s="22" t="s">
        <v>31</v>
      </c>
      <c r="F27" s="22" t="s">
        <v>32</v>
      </c>
      <c r="G27" s="22" t="s">
        <v>33</v>
      </c>
      <c r="H27" s="22" t="s">
        <v>34</v>
      </c>
      <c r="I27" s="22" t="s">
        <v>35</v>
      </c>
      <c r="J27" s="22" t="s">
        <v>36</v>
      </c>
      <c r="K27" s="22" t="s">
        <v>37</v>
      </c>
      <c r="L27" s="22" t="s">
        <v>38</v>
      </c>
      <c r="M27" s="23" t="s">
        <v>39</v>
      </c>
      <c r="N27" s="24" t="s">
        <v>40</v>
      </c>
    </row>
    <row r="28" spans="1:14" x14ac:dyDescent="0.2">
      <c r="A28" s="30" t="s">
        <v>57</v>
      </c>
      <c r="B28" s="26"/>
      <c r="C28" s="36">
        <f>(C14*CharterRateWorksheet!B4)+(IncomeandExpenseProforma!C15*CharterRateWorksheet!B6)+(IncomeandExpenseProforma!C16*CharterRateWorksheet!B7)+(IncomeandExpenseProforma!C17*CharterRateWorksheet!B8)+(CharterRateWorksheet!B9*IncomeandExpenseProforma!C18)+(IncomeandExpenseProforma!C19*CharterRateWorksheet!B10)+(CharterRateWorksheet!B11*IncomeandExpenseProforma!C20)+(IncomeandExpenseProforma!C21*CharterRateWorksheet!B12)</f>
        <v>408700</v>
      </c>
      <c r="D28" s="126">
        <f>(D17*CharterRateWorksheet!B8)+(IncomeandExpenseProforma!D18*CharterRateWorksheet!B9)+(IncomeandExpenseProforma!D19*CharterRateWorksheet!B10)+(IncomeandExpenseProforma!D20*CharterRateWorksheet!B11)+(IncomeandExpenseProforma!D21*CharterRateWorksheet!B12)+(IncomeandExpenseProforma!D22*CharterRateWorksheet!B13)+(D16*CharterRateWorksheet!B7)+(D15*CharterRateWorksheet!B6)+(D14*CharterRateWorksheet!B4)</f>
        <v>463700</v>
      </c>
      <c r="E28" s="126">
        <f>(E14*CharterRateWorksheet!B4)+(E17*CharterRateWorksheet!B8)+(IncomeandExpenseProforma!E18*CharterRateWorksheet!B9)+(IncomeandExpenseProforma!E19*CharterRateWorksheet!B10)+(IncomeandExpenseProforma!E20*CharterRateWorksheet!B11)+(IncomeandExpenseProforma!E21*CharterRateWorksheet!B12)+(IncomeandExpenseProforma!E22*CharterRateWorksheet!B13)+(E16*CharterRateWorksheet!B7)+(E15*CharterRateWorksheet!B6)</f>
        <v>463700</v>
      </c>
      <c r="F28" s="126">
        <f>(F14*CharterRateWorksheet!B4)+(F17*CharterRateWorksheet!B8)+(IncomeandExpenseProforma!F18*CharterRateWorksheet!B9)+(IncomeandExpenseProforma!F19*CharterRateWorksheet!B10)+(IncomeandExpenseProforma!F20*CharterRateWorksheet!B11)+(IncomeandExpenseProforma!F21*CharterRateWorksheet!B12)+(IncomeandExpenseProforma!F22*CharterRateWorksheet!B13)+(F16*CharterRateWorksheet!B7)+(F15*CharterRateWorksheet!B6)</f>
        <v>463700</v>
      </c>
      <c r="G28" s="126">
        <f>(G14*CharterRateWorksheet!B4)+(G17*CharterRateWorksheet!B8)+(IncomeandExpenseProforma!G18*CharterRateWorksheet!B9)+(IncomeandExpenseProforma!G19*CharterRateWorksheet!B10)+(IncomeandExpenseProforma!G20*CharterRateWorksheet!B11)+(IncomeandExpenseProforma!G21*CharterRateWorksheet!B12)+(IncomeandExpenseProforma!G22*CharterRateWorksheet!B13)+(G16*CharterRateWorksheet!B7)+(G15*CharterRateWorksheet!B6)</f>
        <v>463700</v>
      </c>
      <c r="H28" s="36" t="e">
        <f>E5*H26</f>
        <v>#VALUE!</v>
      </c>
      <c r="I28" s="36" t="e">
        <f>E5*I26</f>
        <v>#VALUE!</v>
      </c>
      <c r="J28" s="36" t="e">
        <f>E5*J26</f>
        <v>#VALUE!</v>
      </c>
      <c r="K28" s="36" t="e">
        <f>E5*K26</f>
        <v>#VALUE!</v>
      </c>
      <c r="L28" s="36" t="e">
        <f>E5*L26</f>
        <v>#VALUE!</v>
      </c>
      <c r="M28" s="37">
        <f>SUM(C28:G28)</f>
        <v>2263500</v>
      </c>
      <c r="N28" s="38">
        <f>M28/5</f>
        <v>452700</v>
      </c>
    </row>
    <row r="29" spans="1:14" x14ac:dyDescent="0.2">
      <c r="A29" s="55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  <c r="N29" s="43">
        <f t="shared" ref="N29" si="3">M29/10</f>
        <v>0</v>
      </c>
    </row>
    <row r="31" spans="1:14" x14ac:dyDescent="0.2">
      <c r="A31" s="21" t="s">
        <v>58</v>
      </c>
      <c r="B31" s="22"/>
      <c r="C31" s="22" t="s">
        <v>29</v>
      </c>
      <c r="D31" s="22" t="s">
        <v>30</v>
      </c>
      <c r="E31" s="22" t="s">
        <v>31</v>
      </c>
      <c r="F31" s="22" t="s">
        <v>32</v>
      </c>
      <c r="G31" s="22" t="s">
        <v>33</v>
      </c>
      <c r="H31" s="22" t="s">
        <v>34</v>
      </c>
      <c r="I31" s="22" t="s">
        <v>35</v>
      </c>
      <c r="J31" s="22" t="s">
        <v>36</v>
      </c>
      <c r="K31" s="22" t="s">
        <v>37</v>
      </c>
      <c r="L31" s="22" t="s">
        <v>38</v>
      </c>
      <c r="M31" s="23" t="s">
        <v>39</v>
      </c>
      <c r="N31" s="24" t="s">
        <v>40</v>
      </c>
    </row>
    <row r="32" spans="1:14" x14ac:dyDescent="0.2">
      <c r="A32" s="30" t="s">
        <v>59</v>
      </c>
      <c r="B32" s="26"/>
      <c r="C32" s="36">
        <f>SUM('Loan calculator'!H18:H29)</f>
        <v>0</v>
      </c>
      <c r="D32" s="36">
        <f>SUM('Loan calculator'!H30:H41)</f>
        <v>0</v>
      </c>
      <c r="E32" s="36">
        <f>SUM('Loan calculator'!H42:H53)</f>
        <v>0</v>
      </c>
      <c r="F32" s="36">
        <f>SUM('Loan calculator'!H53:H64)</f>
        <v>0</v>
      </c>
      <c r="G32" s="36">
        <f>SUM('Loan calculator'!H82:H93)</f>
        <v>0</v>
      </c>
      <c r="H32" s="36">
        <f>SUM('[1]Loan Calculator'!H78:H89)</f>
        <v>0</v>
      </c>
      <c r="I32" s="36">
        <f>SUM('[1]Loan Calculator'!H90:H101)</f>
        <v>0</v>
      </c>
      <c r="J32" s="36">
        <f>SUM('[1]Loan Calculator'!H102:H113)</f>
        <v>0</v>
      </c>
      <c r="K32" s="36">
        <f>SUM('[1]Loan Calculator'!H114:H125)</f>
        <v>0</v>
      </c>
      <c r="L32" s="36">
        <f>SUM('[1]Loan Calculator'!H126:H137)</f>
        <v>0</v>
      </c>
      <c r="M32" s="37">
        <f>SUM(C32:L32)</f>
        <v>0</v>
      </c>
      <c r="N32" s="38">
        <f t="shared" ref="N32:N44" si="4">M32/10</f>
        <v>0</v>
      </c>
    </row>
    <row r="33" spans="1:16" x14ac:dyDescent="0.2">
      <c r="A33" s="30" t="s">
        <v>60</v>
      </c>
      <c r="B33" s="26"/>
      <c r="C33" s="36">
        <f>C28*E9</f>
        <v>51087.5</v>
      </c>
      <c r="D33" s="36">
        <f>E9*D28</f>
        <v>57962.5</v>
      </c>
      <c r="E33" s="36">
        <f>E9*E28</f>
        <v>57962.5</v>
      </c>
      <c r="F33" s="36">
        <f>E9*F28</f>
        <v>57962.5</v>
      </c>
      <c r="G33" s="36">
        <f>E9*G28</f>
        <v>57962.5</v>
      </c>
      <c r="H33" s="36" t="e">
        <f>E9*H28</f>
        <v>#VALUE!</v>
      </c>
      <c r="I33" s="36" t="e">
        <f>E9*I28</f>
        <v>#VALUE!</v>
      </c>
      <c r="J33" s="36" t="e">
        <f>E9*J28</f>
        <v>#VALUE!</v>
      </c>
      <c r="K33" s="36" t="e">
        <f>E9*K28</f>
        <v>#VALUE!</v>
      </c>
      <c r="L33" s="36" t="e">
        <f>E9*L28</f>
        <v>#VALUE!</v>
      </c>
      <c r="M33" s="37">
        <f>SUM(C33:G33)</f>
        <v>282937.5</v>
      </c>
      <c r="N33" s="38">
        <f t="shared" si="4"/>
        <v>28293.75</v>
      </c>
    </row>
    <row r="34" spans="1:16" x14ac:dyDescent="0.2">
      <c r="A34" s="30" t="s">
        <v>61</v>
      </c>
      <c r="B34" s="26"/>
      <c r="C34" s="36">
        <f>E10*C28</f>
        <v>61305</v>
      </c>
      <c r="D34" s="36">
        <f>D28*E10</f>
        <v>69555</v>
      </c>
      <c r="E34" s="36">
        <f>E10*E28</f>
        <v>69555</v>
      </c>
      <c r="F34" s="36">
        <f>F28*E10</f>
        <v>69555</v>
      </c>
      <c r="G34" s="36">
        <f>E10*G28</f>
        <v>69555</v>
      </c>
      <c r="H34" s="36" t="e">
        <f>E10*H28</f>
        <v>#VALUE!</v>
      </c>
      <c r="I34" s="36" t="e">
        <f>E10*I28</f>
        <v>#VALUE!</v>
      </c>
      <c r="J34" s="36" t="e">
        <f>E10*J28</f>
        <v>#VALUE!</v>
      </c>
      <c r="K34" s="36" t="e">
        <f>E10*K28</f>
        <v>#VALUE!</v>
      </c>
      <c r="L34" s="36" t="e">
        <f>E10*L28</f>
        <v>#VALUE!</v>
      </c>
      <c r="M34" s="37">
        <f>SUM(C34:G34)</f>
        <v>339525</v>
      </c>
      <c r="N34" s="38">
        <f t="shared" si="4"/>
        <v>33952.5</v>
      </c>
    </row>
    <row r="35" spans="1:16" x14ac:dyDescent="0.2">
      <c r="A35" s="30" t="s">
        <v>62</v>
      </c>
      <c r="B35" s="26"/>
      <c r="C35" s="36">
        <f>1500+(C28*1%)</f>
        <v>5587</v>
      </c>
      <c r="D35" s="36">
        <f>1500+(D28*1%)</f>
        <v>6137</v>
      </c>
      <c r="E35" s="36">
        <f>1500+(E28*1%)</f>
        <v>6137</v>
      </c>
      <c r="F35" s="36">
        <f>1500+(F28*1%)</f>
        <v>6137</v>
      </c>
      <c r="G35" s="36">
        <f>1500+(G28*1%)</f>
        <v>6137</v>
      </c>
      <c r="H35" s="36">
        <f>G10*12</f>
        <v>0</v>
      </c>
      <c r="I35" s="36">
        <f>G10*12</f>
        <v>0</v>
      </c>
      <c r="J35" s="36">
        <f>G10*12</f>
        <v>0</v>
      </c>
      <c r="K35" s="36">
        <f>G10*12</f>
        <v>0</v>
      </c>
      <c r="L35" s="36">
        <f>G10*12</f>
        <v>0</v>
      </c>
      <c r="M35" s="37">
        <f>SUM(C35:L35)</f>
        <v>30135</v>
      </c>
      <c r="N35" s="38"/>
    </row>
    <row r="36" spans="1:16" x14ac:dyDescent="0.2">
      <c r="A36" s="30" t="s">
        <v>63</v>
      </c>
      <c r="B36" s="26"/>
      <c r="C36" s="36">
        <f>G3*C3*C26</f>
        <v>13050</v>
      </c>
      <c r="D36" s="36">
        <f>G3*C3*D26</f>
        <v>14790</v>
      </c>
      <c r="E36" s="36">
        <f>G3*C3*E26</f>
        <v>14790</v>
      </c>
      <c r="F36" s="36">
        <f>G3*C3*F26</f>
        <v>14790</v>
      </c>
      <c r="G36" s="36">
        <f>G3*C3*G26</f>
        <v>14790</v>
      </c>
      <c r="H36" s="36">
        <f>G3*C3*H26</f>
        <v>0</v>
      </c>
      <c r="I36" s="36">
        <f>G3*C3*I26</f>
        <v>0</v>
      </c>
      <c r="J36" s="36">
        <f>G3*C3*J26</f>
        <v>0</v>
      </c>
      <c r="K36" s="36">
        <f>G3*C3*K26</f>
        <v>0</v>
      </c>
      <c r="L36" s="36">
        <f>G3*C3*L26</f>
        <v>0</v>
      </c>
      <c r="M36" s="37">
        <f t="shared" ref="M36:M42" si="5">SUM(C36:L36)</f>
        <v>72210</v>
      </c>
      <c r="N36" s="38">
        <f t="shared" si="4"/>
        <v>7221</v>
      </c>
    </row>
    <row r="37" spans="1:16" x14ac:dyDescent="0.2">
      <c r="A37" s="30" t="s">
        <v>64</v>
      </c>
      <c r="B37" s="26"/>
      <c r="C37" s="36">
        <f>G2*C3*C26</f>
        <v>21750</v>
      </c>
      <c r="D37" s="36">
        <f>(G2*C3*D26)</f>
        <v>24650</v>
      </c>
      <c r="E37" s="36">
        <f>(G2*C3*E26)</f>
        <v>24650</v>
      </c>
      <c r="F37" s="36">
        <f>(G2*C3*F26)</f>
        <v>24650</v>
      </c>
      <c r="G37" s="36">
        <f>(G2*C3*G26)</f>
        <v>24650</v>
      </c>
      <c r="H37" s="36">
        <f>G2*C3*12</f>
        <v>17400</v>
      </c>
      <c r="I37" s="36">
        <f>G2*C3*12</f>
        <v>17400</v>
      </c>
      <c r="J37" s="36">
        <f>G2*C3*12</f>
        <v>17400</v>
      </c>
      <c r="K37" s="36">
        <f>G2*C3*12</f>
        <v>17400</v>
      </c>
      <c r="L37" s="36">
        <f>G2*C3*12</f>
        <v>17400</v>
      </c>
      <c r="M37" s="37">
        <f t="shared" si="5"/>
        <v>207350</v>
      </c>
      <c r="N37" s="38">
        <f t="shared" si="4"/>
        <v>20735</v>
      </c>
    </row>
    <row r="38" spans="1:16" x14ac:dyDescent="0.2">
      <c r="A38" s="30" t="s">
        <v>65</v>
      </c>
      <c r="B38" s="26"/>
      <c r="C38" s="36">
        <f>G6*C4</f>
        <v>20800</v>
      </c>
      <c r="D38" s="36">
        <f>C4*G6</f>
        <v>20800</v>
      </c>
      <c r="E38" s="36">
        <f>C4*1.2%</f>
        <v>19200</v>
      </c>
      <c r="F38" s="36">
        <f>C4*1.2%</f>
        <v>19200</v>
      </c>
      <c r="G38" s="36">
        <f>C4*1.2%</f>
        <v>19200</v>
      </c>
      <c r="H38" s="36">
        <f>G49*G6</f>
        <v>0</v>
      </c>
      <c r="I38" s="36">
        <f>H49*G6</f>
        <v>0</v>
      </c>
      <c r="J38" s="36">
        <f>J49*G6</f>
        <v>0</v>
      </c>
      <c r="K38" s="36">
        <f>J49*G6</f>
        <v>0</v>
      </c>
      <c r="L38" s="36">
        <f>K49*G6</f>
        <v>0</v>
      </c>
      <c r="M38" s="37">
        <f t="shared" si="5"/>
        <v>99200</v>
      </c>
      <c r="N38" s="38">
        <f t="shared" si="4"/>
        <v>9920</v>
      </c>
    </row>
    <row r="39" spans="1:16" x14ac:dyDescent="0.2">
      <c r="A39" s="30" t="s">
        <v>66</v>
      </c>
      <c r="B39" s="26"/>
      <c r="C39" s="36">
        <f>G5*C3*12</f>
        <v>27840</v>
      </c>
      <c r="D39" s="36">
        <f>C39*1.1</f>
        <v>30624.000000000004</v>
      </c>
      <c r="E39" s="36">
        <f>D39*1.1</f>
        <v>33686.400000000009</v>
      </c>
      <c r="F39" s="36">
        <f>E39*1.1</f>
        <v>37055.040000000015</v>
      </c>
      <c r="G39" s="36">
        <f>F39*1.1</f>
        <v>40760.544000000024</v>
      </c>
      <c r="H39" s="36">
        <f t="shared" ref="H39:L39" si="6">G39*1.03</f>
        <v>41983.360320000029</v>
      </c>
      <c r="I39" s="36">
        <f t="shared" si="6"/>
        <v>43242.861129600031</v>
      </c>
      <c r="J39" s="36">
        <f t="shared" si="6"/>
        <v>44540.146963488034</v>
      </c>
      <c r="K39" s="36">
        <f t="shared" si="6"/>
        <v>45876.351372392674</v>
      </c>
      <c r="L39" s="36">
        <f t="shared" si="6"/>
        <v>47252.641913564454</v>
      </c>
      <c r="M39" s="37">
        <f t="shared" si="5"/>
        <v>392861.34569904528</v>
      </c>
      <c r="N39" s="38">
        <f t="shared" si="4"/>
        <v>39286.134569904527</v>
      </c>
    </row>
    <row r="40" spans="1:16" x14ac:dyDescent="0.2">
      <c r="A40" s="30" t="s">
        <v>67</v>
      </c>
      <c r="B40" s="26"/>
      <c r="C40" s="36">
        <f>'Provisioning Worksheet'!D15</f>
        <v>27090</v>
      </c>
      <c r="D40" s="36">
        <f>'Provisioning Worksheet'!D28</f>
        <v>32130</v>
      </c>
      <c r="E40" s="36">
        <f>'Provisioning Worksheet'!D41</f>
        <v>32130</v>
      </c>
      <c r="F40" s="36">
        <f>'Provisioning Worksheet'!D54</f>
        <v>32130</v>
      </c>
      <c r="G40" s="36">
        <f>'Provisioning Worksheet'!D67</f>
        <v>32130</v>
      </c>
      <c r="H40" s="36">
        <f>'[1]Provisioning Calculator'!I15</f>
        <v>0</v>
      </c>
      <c r="I40" s="36">
        <f>'[1]Provisioning Calculator'!I28</f>
        <v>0</v>
      </c>
      <c r="J40" s="36">
        <f>'[1]Provisioning Calculator'!I41</f>
        <v>0</v>
      </c>
      <c r="K40" s="36">
        <f>'[1]Provisioning Calculator'!I54</f>
        <v>0</v>
      </c>
      <c r="L40" s="36">
        <f>'[1]Provisioning Calculator'!I67</f>
        <v>0</v>
      </c>
      <c r="M40" s="37">
        <f t="shared" si="5"/>
        <v>155610</v>
      </c>
      <c r="N40" s="38">
        <f t="shared" si="4"/>
        <v>15561</v>
      </c>
    </row>
    <row r="41" spans="1:16" x14ac:dyDescent="0.2">
      <c r="A41" s="30" t="s">
        <v>68</v>
      </c>
      <c r="B41" s="26"/>
      <c r="C41" s="36">
        <f>G8</f>
        <v>70000</v>
      </c>
      <c r="D41" s="36">
        <f>G8</f>
        <v>70000</v>
      </c>
      <c r="E41" s="36">
        <f>G8</f>
        <v>70000</v>
      </c>
      <c r="F41" s="36">
        <f>G8</f>
        <v>70000</v>
      </c>
      <c r="G41" s="36">
        <f>G8</f>
        <v>70000</v>
      </c>
      <c r="H41" s="36">
        <f>IF(G7= "Yes",G8,G9*H26)</f>
        <v>0</v>
      </c>
      <c r="I41" s="36">
        <f>IF(G7= "Yes",G8,G9*I26)</f>
        <v>0</v>
      </c>
      <c r="J41" s="36">
        <f>IF(G7= "Yes",G8,G9*J26)</f>
        <v>0</v>
      </c>
      <c r="K41" s="36">
        <f>IF(G7= "Yes",G8,G9*K26)</f>
        <v>0</v>
      </c>
      <c r="L41" s="36">
        <f>IF(G7= "Yes",G8,G9*L26)</f>
        <v>0</v>
      </c>
      <c r="M41" s="37">
        <f t="shared" si="5"/>
        <v>350000</v>
      </c>
      <c r="N41" s="38">
        <f t="shared" si="4"/>
        <v>35000</v>
      </c>
    </row>
    <row r="42" spans="1:16" ht="19" x14ac:dyDescent="0.35">
      <c r="A42" s="44" t="s">
        <v>69</v>
      </c>
      <c r="B42" s="26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>
        <f t="shared" si="5"/>
        <v>0</v>
      </c>
      <c r="N42" s="47">
        <f t="shared" si="4"/>
        <v>0</v>
      </c>
    </row>
    <row r="43" spans="1:16" x14ac:dyDescent="0.2">
      <c r="A43" s="39" t="s">
        <v>70</v>
      </c>
      <c r="B43" s="40"/>
      <c r="C43" s="41">
        <f t="shared" ref="C43:L43" si="7">SUM(C32:C42)</f>
        <v>298509.5</v>
      </c>
      <c r="D43" s="41">
        <f t="shared" si="7"/>
        <v>326648.5</v>
      </c>
      <c r="E43" s="41">
        <f t="shared" si="7"/>
        <v>328110.90000000002</v>
      </c>
      <c r="F43" s="41">
        <f t="shared" si="7"/>
        <v>331479.54000000004</v>
      </c>
      <c r="G43" s="41">
        <f t="shared" si="7"/>
        <v>335185.04399999999</v>
      </c>
      <c r="H43" s="41" t="e">
        <f t="shared" si="7"/>
        <v>#VALUE!</v>
      </c>
      <c r="I43" s="41" t="e">
        <f t="shared" si="7"/>
        <v>#VALUE!</v>
      </c>
      <c r="J43" s="41" t="e">
        <f t="shared" si="7"/>
        <v>#VALUE!</v>
      </c>
      <c r="K43" s="41" t="e">
        <f t="shared" si="7"/>
        <v>#VALUE!</v>
      </c>
      <c r="L43" s="41" t="e">
        <f t="shared" si="7"/>
        <v>#VALUE!</v>
      </c>
      <c r="M43" s="42">
        <f>SUM(C43:G43)</f>
        <v>1619933.4839999999</v>
      </c>
      <c r="N43" s="43">
        <f t="shared" si="4"/>
        <v>161993.34839999999</v>
      </c>
    </row>
    <row r="44" spans="1:16" x14ac:dyDescent="0.2">
      <c r="A44" s="48" t="s">
        <v>71</v>
      </c>
      <c r="B44" s="49"/>
      <c r="C44" s="50">
        <f t="shared" ref="C44:L44" si="8">C28-C43</f>
        <v>110190.5</v>
      </c>
      <c r="D44" s="50">
        <f t="shared" si="8"/>
        <v>137051.5</v>
      </c>
      <c r="E44" s="50">
        <f t="shared" si="8"/>
        <v>135589.09999999998</v>
      </c>
      <c r="F44" s="50">
        <f t="shared" si="8"/>
        <v>132220.45999999996</v>
      </c>
      <c r="G44" s="50">
        <f t="shared" si="8"/>
        <v>128514.95600000001</v>
      </c>
      <c r="H44" s="50" t="e">
        <f t="shared" si="8"/>
        <v>#VALUE!</v>
      </c>
      <c r="I44" s="50" t="e">
        <f t="shared" si="8"/>
        <v>#VALUE!</v>
      </c>
      <c r="J44" s="50" t="e">
        <f t="shared" si="8"/>
        <v>#VALUE!</v>
      </c>
      <c r="K44" s="50" t="e">
        <f t="shared" si="8"/>
        <v>#VALUE!</v>
      </c>
      <c r="L44" s="50" t="e">
        <f t="shared" si="8"/>
        <v>#VALUE!</v>
      </c>
      <c r="M44" s="51">
        <f>SUM(C44:G44)</f>
        <v>643566.51599999995</v>
      </c>
      <c r="N44" s="43">
        <f t="shared" si="4"/>
        <v>64356.651599999997</v>
      </c>
    </row>
    <row r="45" spans="1:16" x14ac:dyDescent="0.2">
      <c r="A45" s="52"/>
      <c r="B45" s="2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53"/>
    </row>
    <row r="47" spans="1:16" x14ac:dyDescent="0.2">
      <c r="A47" s="54"/>
      <c r="B47" s="55"/>
      <c r="C47" s="55"/>
      <c r="D47" s="55"/>
      <c r="E47" s="55"/>
      <c r="F47" s="55"/>
      <c r="G47" s="134"/>
      <c r="H47" s="55"/>
      <c r="I47" s="55"/>
      <c r="J47" s="55"/>
      <c r="K47" s="55"/>
      <c r="L47" s="55"/>
      <c r="M47" s="136"/>
      <c r="N47" s="55"/>
      <c r="O47" s="55"/>
      <c r="P47" s="55"/>
    </row>
    <row r="48" spans="1:16" x14ac:dyDescent="0.2">
      <c r="A48" s="55"/>
      <c r="B48" s="55"/>
      <c r="C48" s="56"/>
      <c r="D48" s="56"/>
      <c r="E48" s="56"/>
      <c r="F48" s="56"/>
      <c r="G48" s="135"/>
      <c r="H48" s="56" t="s">
        <v>34</v>
      </c>
      <c r="I48" s="56" t="s">
        <v>35</v>
      </c>
      <c r="J48" s="56" t="s">
        <v>36</v>
      </c>
      <c r="K48" s="56" t="s">
        <v>37</v>
      </c>
      <c r="L48" s="56" t="s">
        <v>38</v>
      </c>
      <c r="M48" s="137"/>
      <c r="N48" s="55"/>
      <c r="O48" s="55"/>
      <c r="P48" s="55"/>
    </row>
    <row r="49" spans="1:16" x14ac:dyDescent="0.2">
      <c r="A49" s="57"/>
      <c r="B49" s="55"/>
      <c r="C49" s="58"/>
      <c r="D49" s="58"/>
      <c r="E49" s="58"/>
      <c r="F49" s="58"/>
      <c r="G49" s="58"/>
      <c r="H49" s="58">
        <f>G49-(G49*H50)</f>
        <v>0</v>
      </c>
      <c r="I49" s="58">
        <f>H49-(H49*I50)</f>
        <v>0</v>
      </c>
      <c r="J49" s="58">
        <f>I49-(I49*J50)</f>
        <v>0</v>
      </c>
      <c r="K49" s="58">
        <f>J49-(J49*K50)</f>
        <v>0</v>
      </c>
      <c r="L49" s="58">
        <f>K49-(K49*L50)</f>
        <v>0</v>
      </c>
      <c r="M49" s="55"/>
      <c r="N49" s="55"/>
      <c r="O49" s="55"/>
      <c r="P49" s="55"/>
    </row>
    <row r="50" spans="1:16" x14ac:dyDescent="0.2">
      <c r="A50" s="59"/>
      <c r="B50" s="55"/>
      <c r="C50" s="60"/>
      <c r="D50" s="60"/>
      <c r="E50" s="60"/>
      <c r="F50" s="60"/>
      <c r="G50" s="61"/>
      <c r="H50" s="60">
        <v>0.04</v>
      </c>
      <c r="I50" s="61">
        <v>3.5000000000000003E-2</v>
      </c>
      <c r="J50" s="60">
        <v>0.03</v>
      </c>
      <c r="K50" s="60">
        <v>0.02</v>
      </c>
      <c r="L50" s="60">
        <v>0.01</v>
      </c>
      <c r="M50" s="55"/>
      <c r="N50" s="55"/>
      <c r="O50" s="55"/>
      <c r="P50" s="55"/>
    </row>
    <row r="51" spans="1:16" x14ac:dyDescent="0.2">
      <c r="A51" s="55"/>
      <c r="B51" s="55"/>
      <c r="C51" s="55"/>
    </row>
    <row r="52" spans="1:16" x14ac:dyDescent="0.2">
      <c r="A52" s="133"/>
      <c r="B52" s="133"/>
      <c r="C52" s="58"/>
    </row>
    <row r="53" spans="1:16" x14ac:dyDescent="0.2">
      <c r="A53" s="55"/>
      <c r="B53" s="55"/>
      <c r="C53" s="58"/>
    </row>
    <row r="54" spans="1:16" x14ac:dyDescent="0.2">
      <c r="A54" s="55"/>
      <c r="B54" s="55"/>
      <c r="C54" s="58"/>
    </row>
    <row r="55" spans="1:16" x14ac:dyDescent="0.2">
      <c r="A55" s="133"/>
      <c r="B55" s="133"/>
      <c r="C55" s="62"/>
    </row>
    <row r="56" spans="1:16" x14ac:dyDescent="0.2">
      <c r="A56" s="55"/>
      <c r="B56" s="55"/>
      <c r="C56" s="58"/>
    </row>
    <row r="57" spans="1:16" x14ac:dyDescent="0.2">
      <c r="A57" s="55"/>
      <c r="B57" s="55"/>
      <c r="C57" s="55"/>
    </row>
    <row r="58" spans="1:16" x14ac:dyDescent="0.2">
      <c r="A58" s="55"/>
      <c r="B58" s="55"/>
      <c r="C58" s="55"/>
    </row>
    <row r="59" spans="1:16" x14ac:dyDescent="0.2">
      <c r="A59" s="55"/>
      <c r="B59" s="55"/>
      <c r="C59" s="55"/>
    </row>
    <row r="60" spans="1:16" x14ac:dyDescent="0.2">
      <c r="A60" s="55"/>
      <c r="B60" s="55"/>
      <c r="C60" s="55"/>
    </row>
  </sheetData>
  <mergeCells count="4">
    <mergeCell ref="A52:B52"/>
    <mergeCell ref="A55:B55"/>
    <mergeCell ref="G47:G48"/>
    <mergeCell ref="M47:M48"/>
  </mergeCells>
  <phoneticPr fontId="13" type="noConversion"/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9"/>
  <sheetViews>
    <sheetView topLeftCell="A48" workbookViewId="0">
      <selection activeCell="D7" sqref="D7"/>
    </sheetView>
  </sheetViews>
  <sheetFormatPr baseColWidth="10" defaultRowHeight="16" x14ac:dyDescent="0.2"/>
  <cols>
    <col min="1" max="1" width="5.33203125" style="99" customWidth="1"/>
    <col min="2" max="2" width="14.5" style="99" customWidth="1"/>
    <col min="3" max="3" width="15.6640625" style="99" customWidth="1"/>
    <col min="4" max="4" width="17.1640625" style="99" customWidth="1"/>
    <col min="5" max="5" width="12.83203125" style="99" customWidth="1"/>
    <col min="6" max="6" width="13.1640625" style="99" customWidth="1"/>
    <col min="7" max="8" width="13" style="99" customWidth="1"/>
    <col min="9" max="9" width="15.5" style="99" customWidth="1"/>
    <col min="10" max="14" width="10.83203125" style="67"/>
  </cols>
  <sheetData>
    <row r="1" spans="1:9" ht="24" x14ac:dyDescent="0.3">
      <c r="A1" s="140" t="s">
        <v>79</v>
      </c>
      <c r="B1" s="140"/>
      <c r="C1" s="140"/>
      <c r="D1" s="140"/>
      <c r="E1" s="140"/>
      <c r="F1" s="140"/>
      <c r="G1" s="140"/>
      <c r="H1" s="140"/>
      <c r="I1" s="140"/>
    </row>
    <row r="2" spans="1:9" x14ac:dyDescent="0.2">
      <c r="A2" s="68"/>
      <c r="B2" s="68"/>
      <c r="C2" s="68"/>
      <c r="D2" s="68"/>
      <c r="E2" s="68"/>
      <c r="F2" s="68"/>
      <c r="G2" s="68"/>
      <c r="H2" s="68"/>
      <c r="I2" s="68"/>
    </row>
    <row r="3" spans="1:9" x14ac:dyDescent="0.2">
      <c r="A3" s="69"/>
      <c r="B3" s="69"/>
      <c r="C3" s="69"/>
      <c r="D3" s="70" t="s">
        <v>80</v>
      </c>
      <c r="E3" s="69"/>
      <c r="F3" s="71"/>
      <c r="G3" s="71"/>
      <c r="H3" s="69"/>
      <c r="I3" s="69"/>
    </row>
    <row r="4" spans="1:9" x14ac:dyDescent="0.2">
      <c r="A4" s="138" t="s">
        <v>81</v>
      </c>
      <c r="B4" s="138"/>
      <c r="C4" s="139"/>
      <c r="D4" s="72">
        <f>IncomeandExpenseProforma!C6</f>
        <v>0</v>
      </c>
      <c r="E4" s="69"/>
      <c r="F4" s="141"/>
      <c r="G4" s="141"/>
      <c r="H4" s="141"/>
      <c r="I4" s="141"/>
    </row>
    <row r="5" spans="1:9" x14ac:dyDescent="0.2">
      <c r="A5" s="138" t="s">
        <v>82</v>
      </c>
      <c r="B5" s="138"/>
      <c r="C5" s="139"/>
      <c r="D5" s="73">
        <f>IncomeandExpenseProforma!C9</f>
        <v>4.4999999999999998E-2</v>
      </c>
      <c r="E5" s="69"/>
      <c r="F5" s="142"/>
      <c r="G5" s="142"/>
      <c r="H5" s="142"/>
      <c r="I5" s="142"/>
    </row>
    <row r="6" spans="1:9" x14ac:dyDescent="0.2">
      <c r="A6" s="138" t="s">
        <v>83</v>
      </c>
      <c r="B6" s="138"/>
      <c r="C6" s="139"/>
      <c r="D6" s="74">
        <f>IncomeandExpenseProforma!C10</f>
        <v>20</v>
      </c>
      <c r="E6" s="69"/>
      <c r="F6" s="75"/>
      <c r="G6" s="76"/>
      <c r="H6" s="69"/>
      <c r="I6" s="77"/>
    </row>
    <row r="7" spans="1:9" x14ac:dyDescent="0.2">
      <c r="A7" s="138" t="s">
        <v>84</v>
      </c>
      <c r="B7" s="138"/>
      <c r="C7" s="139"/>
      <c r="D7" s="78">
        <f>IncomeandExpenseProforma!D1</f>
        <v>42666</v>
      </c>
      <c r="E7" s="69"/>
      <c r="F7" s="75"/>
      <c r="G7" s="76"/>
      <c r="H7" s="69"/>
      <c r="I7" s="77"/>
    </row>
    <row r="8" spans="1:9" x14ac:dyDescent="0.2">
      <c r="A8" s="138" t="s">
        <v>85</v>
      </c>
      <c r="B8" s="138"/>
      <c r="C8" s="139"/>
      <c r="D8" s="79"/>
      <c r="E8" s="69"/>
      <c r="F8" s="75"/>
      <c r="G8" s="76"/>
      <c r="H8" s="69"/>
      <c r="I8" s="77"/>
    </row>
    <row r="9" spans="1:9" x14ac:dyDescent="0.2">
      <c r="A9" s="80"/>
      <c r="B9" s="80"/>
      <c r="C9" s="80"/>
      <c r="D9" s="81"/>
      <c r="E9" s="69"/>
      <c r="F9" s="82"/>
      <c r="G9" s="82"/>
      <c r="H9" s="69"/>
      <c r="I9" s="77"/>
    </row>
    <row r="10" spans="1:9" x14ac:dyDescent="0.2">
      <c r="A10" s="83"/>
      <c r="B10" s="83"/>
      <c r="C10" s="83"/>
      <c r="D10" s="69"/>
      <c r="E10" s="69"/>
      <c r="F10" s="69"/>
      <c r="G10" s="69"/>
      <c r="H10" s="69"/>
      <c r="I10" s="77"/>
    </row>
    <row r="11" spans="1:9" x14ac:dyDescent="0.2">
      <c r="A11" s="138" t="s">
        <v>86</v>
      </c>
      <c r="B11" s="138"/>
      <c r="C11" s="139"/>
      <c r="D11" s="84" t="str">
        <f>IF(Values_Entered,-PMT(Interest_Rate/12,Loan_Years*12,Loan_Amount),"")</f>
        <v/>
      </c>
      <c r="E11" s="69"/>
      <c r="F11" s="85"/>
      <c r="G11" s="85"/>
      <c r="H11" s="69"/>
      <c r="I11" s="77"/>
    </row>
    <row r="12" spans="1:9" x14ac:dyDescent="0.2">
      <c r="A12" s="138" t="s">
        <v>87</v>
      </c>
      <c r="B12" s="138"/>
      <c r="C12" s="139"/>
      <c r="D12" s="86" t="str">
        <f>IF(Values_Entered,Loan_Years*12,"")</f>
        <v/>
      </c>
      <c r="E12" s="69"/>
      <c r="F12" s="85"/>
      <c r="G12" s="85"/>
      <c r="H12" s="69"/>
      <c r="I12" s="77"/>
    </row>
    <row r="13" spans="1:9" x14ac:dyDescent="0.2">
      <c r="A13" s="138" t="s">
        <v>88</v>
      </c>
      <c r="B13" s="138"/>
      <c r="C13" s="139"/>
      <c r="D13" s="86" t="str">
        <f>IF(Values_Entered,Number_of_Payments,"")</f>
        <v/>
      </c>
      <c r="E13" s="69"/>
      <c r="F13" s="87"/>
      <c r="G13" s="87"/>
      <c r="H13" s="69"/>
      <c r="I13" s="77"/>
    </row>
    <row r="14" spans="1:9" x14ac:dyDescent="0.2">
      <c r="A14" s="138" t="s">
        <v>89</v>
      </c>
      <c r="B14" s="138"/>
      <c r="C14" s="139"/>
      <c r="D14" s="84" t="str">
        <f>IF(Values_Entered,SUMIF(Beg_Bal,"&gt;0",Extra_Pay),"")</f>
        <v/>
      </c>
      <c r="E14" s="69"/>
      <c r="F14" s="87"/>
      <c r="G14" s="87"/>
      <c r="H14" s="69"/>
      <c r="I14" s="77"/>
    </row>
    <row r="15" spans="1:9" x14ac:dyDescent="0.2">
      <c r="A15" s="138" t="s">
        <v>90</v>
      </c>
      <c r="B15" s="138"/>
      <c r="C15" s="139"/>
      <c r="D15" s="84" t="str">
        <f>IF(Values_Entered,SUMIF(Beg_Bal,"&gt;0",Int),"")</f>
        <v/>
      </c>
      <c r="E15" s="69"/>
      <c r="F15" s="85"/>
      <c r="G15" s="85"/>
      <c r="H15" s="69"/>
      <c r="I15" s="77"/>
    </row>
    <row r="16" spans="1:9" x14ac:dyDescent="0.2">
      <c r="A16" s="68"/>
      <c r="B16" s="68"/>
      <c r="C16" s="68"/>
      <c r="D16" s="68"/>
      <c r="E16" s="81"/>
      <c r="F16" s="81"/>
      <c r="G16" s="81"/>
      <c r="H16" s="68"/>
      <c r="I16" s="68"/>
    </row>
    <row r="17" spans="1:14" ht="32" x14ac:dyDescent="0.2">
      <c r="A17" s="88" t="s">
        <v>91</v>
      </c>
      <c r="B17" s="88" t="s">
        <v>92</v>
      </c>
      <c r="C17" s="88" t="s">
        <v>93</v>
      </c>
      <c r="D17" s="88" t="s">
        <v>94</v>
      </c>
      <c r="E17" s="88" t="s">
        <v>95</v>
      </c>
      <c r="F17" s="88" t="s">
        <v>96</v>
      </c>
      <c r="G17" s="88" t="s">
        <v>97</v>
      </c>
      <c r="H17" s="88" t="s">
        <v>98</v>
      </c>
      <c r="I17" s="88" t="s">
        <v>99</v>
      </c>
      <c r="J17" s="89"/>
      <c r="K17" s="89"/>
      <c r="L17" s="89"/>
      <c r="M17" s="89"/>
      <c r="N17" s="89"/>
    </row>
    <row r="18" spans="1:14" x14ac:dyDescent="0.2">
      <c r="A18" s="90" t="str">
        <f>IF(Values_Entered,1,"")</f>
        <v/>
      </c>
      <c r="B18" s="91" t="str">
        <f>IF(Pay_Num&lt;&gt;"",Loan_Start,"")</f>
        <v/>
      </c>
      <c r="C18" s="92" t="str">
        <f>IF(Values_Entered,Loan_Amount,"")</f>
        <v/>
      </c>
      <c r="D18" s="92" t="str">
        <f>IF(Pay_Num&lt;&gt;"",Scheduled_Monthly_Payment,"")</f>
        <v/>
      </c>
      <c r="E18" s="93" t="str">
        <f>IF(Pay_Num&lt;&gt;"",Scheduled_Extra_Payments,"")</f>
        <v/>
      </c>
      <c r="F18" s="92" t="str">
        <f>IF(Pay_Num&lt;&gt;"",Sched_Pay+Extra_Pay,"")</f>
        <v/>
      </c>
      <c r="G18" s="92" t="str">
        <f>IF(Pay_Num&lt;&gt;"",Total_Pay-Int,"")</f>
        <v/>
      </c>
      <c r="H18" s="92" t="str">
        <f>IF(Pay_Num&lt;&gt;"",Beg_Bal*Interest_Rate/12,"")</f>
        <v/>
      </c>
      <c r="I18" s="92" t="str">
        <f>IF(Pay_Num&lt;&gt;"",Beg_Bal-Princ,"")</f>
        <v/>
      </c>
      <c r="J18" s="94"/>
      <c r="K18" s="94"/>
      <c r="L18" s="94"/>
      <c r="M18" s="94"/>
      <c r="N18" s="94"/>
    </row>
    <row r="19" spans="1:14" x14ac:dyDescent="0.2">
      <c r="A19" s="90" t="str">
        <f t="shared" ref="A19:A82" si="0">IF(Values_Entered,A18+1,"")</f>
        <v/>
      </c>
      <c r="B19" s="91" t="str">
        <f t="shared" ref="B19:B82" si="1">IF(Pay_Num&lt;&gt;"",DATE(YEAR(B18),MONTH(B18)+1,DAY(B18)),"")</f>
        <v/>
      </c>
      <c r="C19" s="92" t="str">
        <f>IF(Pay_Num&lt;&gt;"",I18,"")</f>
        <v/>
      </c>
      <c r="D19" s="92" t="str">
        <f>IF(Pay_Num&lt;&gt;"",Scheduled_Monthly_Payment,"")</f>
        <v/>
      </c>
      <c r="E19" s="93" t="str">
        <f>IF(Pay_Num&lt;&gt;"",Scheduled_Extra_Payments,"")</f>
        <v/>
      </c>
      <c r="F19" s="92" t="str">
        <f t="shared" ref="F19:F82" si="2">IF(Pay_Num&lt;&gt;"",Sched_Pay+Extra_Pay,"")</f>
        <v/>
      </c>
      <c r="G19" s="92" t="str">
        <f t="shared" ref="G19:G82" si="3">IF(Pay_Num&lt;&gt;"",Total_Pay-Int,"")</f>
        <v/>
      </c>
      <c r="H19" s="92" t="str">
        <f>IF(Pay_Num&lt;&gt;"",Beg_Bal*Interest_Rate/12,"")</f>
        <v/>
      </c>
      <c r="I19" s="92" t="str">
        <f t="shared" ref="I19:I82" si="4">IF(Pay_Num&lt;&gt;"",Beg_Bal-Princ,"")</f>
        <v/>
      </c>
      <c r="J19" s="94"/>
      <c r="K19" s="94"/>
      <c r="L19" s="94"/>
      <c r="M19" s="94"/>
      <c r="N19" s="94"/>
    </row>
    <row r="20" spans="1:14" x14ac:dyDescent="0.2">
      <c r="A20" s="90" t="str">
        <f t="shared" si="0"/>
        <v/>
      </c>
      <c r="B20" s="91" t="str">
        <f t="shared" si="1"/>
        <v/>
      </c>
      <c r="C20" s="92" t="str">
        <f t="shared" ref="C20:C83" si="5">IF(Pay_Num&lt;&gt;"",I19,"")</f>
        <v/>
      </c>
      <c r="D20" s="92" t="str">
        <f t="shared" ref="D20:D83" si="6">IF(Pay_Num&lt;&gt;"",Scheduled_Monthly_Payment,"")</f>
        <v/>
      </c>
      <c r="E20" s="93" t="str">
        <f t="shared" ref="E20:E82" si="7">IF(Pay_Num&lt;&gt;"",Scheduled_Extra_Payments,"")</f>
        <v/>
      </c>
      <c r="F20" s="92" t="str">
        <f t="shared" si="2"/>
        <v/>
      </c>
      <c r="G20" s="92" t="str">
        <f t="shared" si="3"/>
        <v/>
      </c>
      <c r="H20" s="92" t="str">
        <f t="shared" ref="H20:H83" si="8">IF(Pay_Num&lt;&gt;"",Beg_Bal*Interest_Rate/12,"")</f>
        <v/>
      </c>
      <c r="I20" s="92" t="str">
        <f t="shared" si="4"/>
        <v/>
      </c>
      <c r="J20" s="94"/>
      <c r="K20" s="94"/>
      <c r="L20" s="94"/>
      <c r="M20" s="94"/>
      <c r="N20" s="94"/>
    </row>
    <row r="21" spans="1:14" x14ac:dyDescent="0.2">
      <c r="A21" s="90" t="str">
        <f t="shared" si="0"/>
        <v/>
      </c>
      <c r="B21" s="91" t="str">
        <f t="shared" si="1"/>
        <v/>
      </c>
      <c r="C21" s="92" t="str">
        <f t="shared" si="5"/>
        <v/>
      </c>
      <c r="D21" s="92" t="str">
        <f t="shared" si="6"/>
        <v/>
      </c>
      <c r="E21" s="93" t="str">
        <f t="shared" si="7"/>
        <v/>
      </c>
      <c r="F21" s="92" t="str">
        <f t="shared" si="2"/>
        <v/>
      </c>
      <c r="G21" s="92" t="str">
        <f t="shared" si="3"/>
        <v/>
      </c>
      <c r="H21" s="92" t="str">
        <f t="shared" si="8"/>
        <v/>
      </c>
      <c r="I21" s="92" t="str">
        <f t="shared" si="4"/>
        <v/>
      </c>
      <c r="J21" s="94"/>
      <c r="K21" s="94"/>
      <c r="L21" s="94"/>
      <c r="M21" s="94"/>
      <c r="N21" s="94"/>
    </row>
    <row r="22" spans="1:14" x14ac:dyDescent="0.2">
      <c r="A22" s="90" t="str">
        <f t="shared" si="0"/>
        <v/>
      </c>
      <c r="B22" s="91" t="str">
        <f t="shared" si="1"/>
        <v/>
      </c>
      <c r="C22" s="92" t="str">
        <f t="shared" si="5"/>
        <v/>
      </c>
      <c r="D22" s="92" t="str">
        <f t="shared" si="6"/>
        <v/>
      </c>
      <c r="E22" s="93" t="str">
        <f t="shared" si="7"/>
        <v/>
      </c>
      <c r="F22" s="92" t="str">
        <f t="shared" si="2"/>
        <v/>
      </c>
      <c r="G22" s="92" t="str">
        <f t="shared" si="3"/>
        <v/>
      </c>
      <c r="H22" s="92" t="str">
        <f t="shared" si="8"/>
        <v/>
      </c>
      <c r="I22" s="92" t="str">
        <f t="shared" si="4"/>
        <v/>
      </c>
      <c r="J22" s="94"/>
      <c r="K22" s="94"/>
      <c r="L22" s="94"/>
      <c r="M22" s="94"/>
      <c r="N22" s="94"/>
    </row>
    <row r="23" spans="1:14" x14ac:dyDescent="0.2">
      <c r="A23" s="90" t="str">
        <f t="shared" si="0"/>
        <v/>
      </c>
      <c r="B23" s="91" t="str">
        <f t="shared" si="1"/>
        <v/>
      </c>
      <c r="C23" s="92" t="str">
        <f>IF(Pay_Num&lt;&gt;"",I22,"")</f>
        <v/>
      </c>
      <c r="D23" s="92" t="str">
        <f t="shared" si="6"/>
        <v/>
      </c>
      <c r="E23" s="93" t="str">
        <f t="shared" si="7"/>
        <v/>
      </c>
      <c r="F23" s="92" t="str">
        <f t="shared" si="2"/>
        <v/>
      </c>
      <c r="G23" s="92" t="str">
        <f t="shared" si="3"/>
        <v/>
      </c>
      <c r="H23" s="92" t="str">
        <f t="shared" si="8"/>
        <v/>
      </c>
      <c r="I23" s="92" t="str">
        <f t="shared" si="4"/>
        <v/>
      </c>
      <c r="J23" s="95"/>
      <c r="K23" s="95"/>
      <c r="L23" s="95"/>
      <c r="M23" s="95"/>
      <c r="N23" s="95"/>
    </row>
    <row r="24" spans="1:14" x14ac:dyDescent="0.2">
      <c r="A24" s="90" t="str">
        <f t="shared" si="0"/>
        <v/>
      </c>
      <c r="B24" s="91" t="str">
        <f t="shared" si="1"/>
        <v/>
      </c>
      <c r="C24" s="92" t="str">
        <f t="shared" si="5"/>
        <v/>
      </c>
      <c r="D24" s="92" t="str">
        <f t="shared" si="6"/>
        <v/>
      </c>
      <c r="E24" s="93" t="str">
        <f t="shared" si="7"/>
        <v/>
      </c>
      <c r="F24" s="92" t="str">
        <f t="shared" si="2"/>
        <v/>
      </c>
      <c r="G24" s="92" t="str">
        <f t="shared" si="3"/>
        <v/>
      </c>
      <c r="H24" s="92" t="str">
        <f t="shared" si="8"/>
        <v/>
      </c>
      <c r="I24" s="92" t="str">
        <f t="shared" si="4"/>
        <v/>
      </c>
      <c r="J24" s="95"/>
      <c r="K24" s="95"/>
      <c r="L24" s="95"/>
      <c r="M24" s="95"/>
      <c r="N24" s="95"/>
    </row>
    <row r="25" spans="1:14" x14ac:dyDescent="0.2">
      <c r="A25" s="90" t="str">
        <f t="shared" si="0"/>
        <v/>
      </c>
      <c r="B25" s="91" t="str">
        <f t="shared" si="1"/>
        <v/>
      </c>
      <c r="C25" s="92" t="str">
        <f>IF(Pay_Num&lt;&gt;"",I24,"")</f>
        <v/>
      </c>
      <c r="D25" s="92" t="str">
        <f t="shared" si="6"/>
        <v/>
      </c>
      <c r="E25" s="93" t="str">
        <f t="shared" si="7"/>
        <v/>
      </c>
      <c r="F25" s="92" t="str">
        <f t="shared" si="2"/>
        <v/>
      </c>
      <c r="G25" s="92" t="str">
        <f t="shared" si="3"/>
        <v/>
      </c>
      <c r="H25" s="92" t="str">
        <f t="shared" si="8"/>
        <v/>
      </c>
      <c r="I25" s="92" t="str">
        <f t="shared" si="4"/>
        <v/>
      </c>
      <c r="J25" s="95"/>
      <c r="K25" s="95"/>
      <c r="L25" s="95"/>
      <c r="M25" s="95"/>
      <c r="N25" s="95"/>
    </row>
    <row r="26" spans="1:14" x14ac:dyDescent="0.2">
      <c r="A26" s="90" t="str">
        <f t="shared" si="0"/>
        <v/>
      </c>
      <c r="B26" s="91" t="str">
        <f t="shared" si="1"/>
        <v/>
      </c>
      <c r="C26" s="92" t="str">
        <f t="shared" si="5"/>
        <v/>
      </c>
      <c r="D26" s="92" t="str">
        <f t="shared" si="6"/>
        <v/>
      </c>
      <c r="E26" s="93" t="str">
        <f t="shared" si="7"/>
        <v/>
      </c>
      <c r="F26" s="92" t="str">
        <f t="shared" si="2"/>
        <v/>
      </c>
      <c r="G26" s="92" t="str">
        <f t="shared" si="3"/>
        <v/>
      </c>
      <c r="H26" s="92" t="str">
        <f t="shared" si="8"/>
        <v/>
      </c>
      <c r="I26" s="92" t="str">
        <f t="shared" si="4"/>
        <v/>
      </c>
      <c r="J26" s="95"/>
      <c r="K26" s="95"/>
      <c r="L26" s="95"/>
      <c r="M26" s="95"/>
      <c r="N26" s="95"/>
    </row>
    <row r="27" spans="1:14" x14ac:dyDescent="0.2">
      <c r="A27" s="90" t="str">
        <f t="shared" si="0"/>
        <v/>
      </c>
      <c r="B27" s="91" t="str">
        <f t="shared" si="1"/>
        <v/>
      </c>
      <c r="C27" s="92" t="str">
        <f t="shared" si="5"/>
        <v/>
      </c>
      <c r="D27" s="92" t="str">
        <f t="shared" si="6"/>
        <v/>
      </c>
      <c r="E27" s="93" t="str">
        <f t="shared" si="7"/>
        <v/>
      </c>
      <c r="F27" s="92" t="str">
        <f t="shared" si="2"/>
        <v/>
      </c>
      <c r="G27" s="92" t="str">
        <f t="shared" si="3"/>
        <v/>
      </c>
      <c r="H27" s="92" t="str">
        <f t="shared" si="8"/>
        <v/>
      </c>
      <c r="I27" s="92" t="str">
        <f t="shared" si="4"/>
        <v/>
      </c>
      <c r="J27" s="95"/>
      <c r="K27" s="95"/>
      <c r="L27" s="95"/>
      <c r="M27" s="95"/>
      <c r="N27" s="95"/>
    </row>
    <row r="28" spans="1:14" x14ac:dyDescent="0.2">
      <c r="A28" s="90" t="str">
        <f t="shared" si="0"/>
        <v/>
      </c>
      <c r="B28" s="91" t="str">
        <f t="shared" si="1"/>
        <v/>
      </c>
      <c r="C28" s="92" t="str">
        <f t="shared" si="5"/>
        <v/>
      </c>
      <c r="D28" s="92" t="str">
        <f t="shared" si="6"/>
        <v/>
      </c>
      <c r="E28" s="93" t="str">
        <f t="shared" si="7"/>
        <v/>
      </c>
      <c r="F28" s="92" t="str">
        <f t="shared" si="2"/>
        <v/>
      </c>
      <c r="G28" s="92" t="str">
        <f t="shared" si="3"/>
        <v/>
      </c>
      <c r="H28" s="92" t="str">
        <f t="shared" si="8"/>
        <v/>
      </c>
      <c r="I28" s="92" t="str">
        <f t="shared" si="4"/>
        <v/>
      </c>
      <c r="J28" s="95"/>
      <c r="K28" s="95"/>
      <c r="L28" s="95"/>
      <c r="M28" s="95"/>
      <c r="N28" s="95"/>
    </row>
    <row r="29" spans="1:14" x14ac:dyDescent="0.2">
      <c r="A29" s="90" t="str">
        <f t="shared" si="0"/>
        <v/>
      </c>
      <c r="B29" s="91" t="str">
        <f t="shared" si="1"/>
        <v/>
      </c>
      <c r="C29" s="92" t="str">
        <f t="shared" si="5"/>
        <v/>
      </c>
      <c r="D29" s="92" t="str">
        <f t="shared" si="6"/>
        <v/>
      </c>
      <c r="E29" s="93" t="str">
        <f t="shared" si="7"/>
        <v/>
      </c>
      <c r="F29" s="92" t="str">
        <f t="shared" si="2"/>
        <v/>
      </c>
      <c r="G29" s="92" t="str">
        <f t="shared" si="3"/>
        <v/>
      </c>
      <c r="H29" s="92" t="str">
        <f t="shared" si="8"/>
        <v/>
      </c>
      <c r="I29" s="92" t="str">
        <f t="shared" si="4"/>
        <v/>
      </c>
      <c r="J29" s="95"/>
      <c r="K29" s="95"/>
      <c r="L29" s="95"/>
      <c r="M29" s="95"/>
      <c r="N29" s="95"/>
    </row>
    <row r="30" spans="1:14" x14ac:dyDescent="0.2">
      <c r="A30" s="90" t="str">
        <f t="shared" si="0"/>
        <v/>
      </c>
      <c r="B30" s="91" t="str">
        <f t="shared" si="1"/>
        <v/>
      </c>
      <c r="C30" s="92" t="str">
        <f t="shared" si="5"/>
        <v/>
      </c>
      <c r="D30" s="92" t="str">
        <f t="shared" si="6"/>
        <v/>
      </c>
      <c r="E30" s="93" t="str">
        <f t="shared" si="7"/>
        <v/>
      </c>
      <c r="F30" s="92" t="str">
        <f t="shared" si="2"/>
        <v/>
      </c>
      <c r="G30" s="92" t="str">
        <f t="shared" si="3"/>
        <v/>
      </c>
      <c r="H30" s="92" t="str">
        <f t="shared" si="8"/>
        <v/>
      </c>
      <c r="I30" s="92" t="str">
        <f t="shared" si="4"/>
        <v/>
      </c>
      <c r="J30" s="95"/>
      <c r="K30" s="95"/>
      <c r="L30" s="95"/>
      <c r="M30" s="95"/>
      <c r="N30" s="95"/>
    </row>
    <row r="31" spans="1:14" x14ac:dyDescent="0.2">
      <c r="A31" s="90" t="str">
        <f t="shared" si="0"/>
        <v/>
      </c>
      <c r="B31" s="91" t="str">
        <f t="shared" si="1"/>
        <v/>
      </c>
      <c r="C31" s="92" t="str">
        <f t="shared" si="5"/>
        <v/>
      </c>
      <c r="D31" s="92" t="str">
        <f t="shared" si="6"/>
        <v/>
      </c>
      <c r="E31" s="93" t="str">
        <f t="shared" si="7"/>
        <v/>
      </c>
      <c r="F31" s="92" t="str">
        <f t="shared" si="2"/>
        <v/>
      </c>
      <c r="G31" s="92" t="str">
        <f t="shared" si="3"/>
        <v/>
      </c>
      <c r="H31" s="92" t="str">
        <f t="shared" si="8"/>
        <v/>
      </c>
      <c r="I31" s="92" t="str">
        <f t="shared" si="4"/>
        <v/>
      </c>
      <c r="J31" s="95"/>
      <c r="K31" s="95"/>
      <c r="L31" s="95"/>
      <c r="M31" s="95"/>
      <c r="N31" s="95"/>
    </row>
    <row r="32" spans="1:14" x14ac:dyDescent="0.2">
      <c r="A32" s="90" t="str">
        <f t="shared" si="0"/>
        <v/>
      </c>
      <c r="B32" s="91" t="str">
        <f t="shared" si="1"/>
        <v/>
      </c>
      <c r="C32" s="92" t="str">
        <f t="shared" si="5"/>
        <v/>
      </c>
      <c r="D32" s="92" t="str">
        <f t="shared" si="6"/>
        <v/>
      </c>
      <c r="E32" s="93" t="str">
        <f t="shared" si="7"/>
        <v/>
      </c>
      <c r="F32" s="92" t="str">
        <f t="shared" si="2"/>
        <v/>
      </c>
      <c r="G32" s="92" t="str">
        <f t="shared" si="3"/>
        <v/>
      </c>
      <c r="H32" s="92" t="str">
        <f t="shared" si="8"/>
        <v/>
      </c>
      <c r="I32" s="92" t="str">
        <f t="shared" si="4"/>
        <v/>
      </c>
      <c r="J32" s="95"/>
      <c r="K32" s="95"/>
      <c r="L32" s="95"/>
      <c r="M32" s="95"/>
      <c r="N32" s="95"/>
    </row>
    <row r="33" spans="1:14" x14ac:dyDescent="0.2">
      <c r="A33" s="90" t="str">
        <f t="shared" si="0"/>
        <v/>
      </c>
      <c r="B33" s="91" t="str">
        <f t="shared" si="1"/>
        <v/>
      </c>
      <c r="C33" s="92" t="str">
        <f t="shared" si="5"/>
        <v/>
      </c>
      <c r="D33" s="92" t="str">
        <f t="shared" si="6"/>
        <v/>
      </c>
      <c r="E33" s="93" t="str">
        <f t="shared" si="7"/>
        <v/>
      </c>
      <c r="F33" s="92" t="str">
        <f t="shared" si="2"/>
        <v/>
      </c>
      <c r="G33" s="92" t="str">
        <f t="shared" si="3"/>
        <v/>
      </c>
      <c r="H33" s="92" t="str">
        <f t="shared" si="8"/>
        <v/>
      </c>
      <c r="I33" s="92" t="str">
        <f t="shared" si="4"/>
        <v/>
      </c>
      <c r="J33" s="95"/>
      <c r="K33" s="95"/>
      <c r="L33" s="95"/>
      <c r="M33" s="95"/>
      <c r="N33" s="95"/>
    </row>
    <row r="34" spans="1:14" x14ac:dyDescent="0.2">
      <c r="A34" s="90" t="str">
        <f t="shared" si="0"/>
        <v/>
      </c>
      <c r="B34" s="91" t="str">
        <f t="shared" si="1"/>
        <v/>
      </c>
      <c r="C34" s="92" t="str">
        <f t="shared" si="5"/>
        <v/>
      </c>
      <c r="D34" s="92" t="str">
        <f t="shared" si="6"/>
        <v/>
      </c>
      <c r="E34" s="93" t="str">
        <f t="shared" si="7"/>
        <v/>
      </c>
      <c r="F34" s="92" t="str">
        <f t="shared" si="2"/>
        <v/>
      </c>
      <c r="G34" s="92" t="str">
        <f t="shared" si="3"/>
        <v/>
      </c>
      <c r="H34" s="92" t="str">
        <f t="shared" si="8"/>
        <v/>
      </c>
      <c r="I34" s="92" t="str">
        <f t="shared" si="4"/>
        <v/>
      </c>
      <c r="J34" s="95"/>
      <c r="K34" s="95"/>
      <c r="L34" s="95"/>
      <c r="M34" s="95"/>
      <c r="N34" s="95"/>
    </row>
    <row r="35" spans="1:14" x14ac:dyDescent="0.2">
      <c r="A35" s="90" t="str">
        <f t="shared" si="0"/>
        <v/>
      </c>
      <c r="B35" s="91" t="str">
        <f t="shared" si="1"/>
        <v/>
      </c>
      <c r="C35" s="92" t="str">
        <f t="shared" si="5"/>
        <v/>
      </c>
      <c r="D35" s="92" t="str">
        <f t="shared" si="6"/>
        <v/>
      </c>
      <c r="E35" s="93" t="str">
        <f t="shared" si="7"/>
        <v/>
      </c>
      <c r="F35" s="92" t="str">
        <f t="shared" si="2"/>
        <v/>
      </c>
      <c r="G35" s="92" t="str">
        <f t="shared" si="3"/>
        <v/>
      </c>
      <c r="H35" s="92" t="str">
        <f t="shared" si="8"/>
        <v/>
      </c>
      <c r="I35" s="92" t="str">
        <f t="shared" si="4"/>
        <v/>
      </c>
      <c r="J35" s="95"/>
      <c r="K35" s="95"/>
      <c r="L35" s="95"/>
      <c r="M35" s="95"/>
      <c r="N35" s="95"/>
    </row>
    <row r="36" spans="1:14" x14ac:dyDescent="0.2">
      <c r="A36" s="90" t="str">
        <f t="shared" si="0"/>
        <v/>
      </c>
      <c r="B36" s="91" t="str">
        <f t="shared" si="1"/>
        <v/>
      </c>
      <c r="C36" s="92" t="str">
        <f t="shared" si="5"/>
        <v/>
      </c>
      <c r="D36" s="92" t="str">
        <f t="shared" si="6"/>
        <v/>
      </c>
      <c r="E36" s="93" t="str">
        <f t="shared" si="7"/>
        <v/>
      </c>
      <c r="F36" s="92" t="str">
        <f t="shared" si="2"/>
        <v/>
      </c>
      <c r="G36" s="92" t="str">
        <f t="shared" si="3"/>
        <v/>
      </c>
      <c r="H36" s="92" t="str">
        <f t="shared" si="8"/>
        <v/>
      </c>
      <c r="I36" s="92" t="str">
        <f t="shared" si="4"/>
        <v/>
      </c>
      <c r="J36" s="95"/>
      <c r="K36" s="95"/>
      <c r="L36" s="95"/>
      <c r="M36" s="95"/>
      <c r="N36" s="95"/>
    </row>
    <row r="37" spans="1:14" x14ac:dyDescent="0.2">
      <c r="A37" s="90" t="str">
        <f t="shared" si="0"/>
        <v/>
      </c>
      <c r="B37" s="91" t="str">
        <f t="shared" si="1"/>
        <v/>
      </c>
      <c r="C37" s="92" t="str">
        <f t="shared" si="5"/>
        <v/>
      </c>
      <c r="D37" s="92" t="str">
        <f t="shared" si="6"/>
        <v/>
      </c>
      <c r="E37" s="93" t="str">
        <f t="shared" si="7"/>
        <v/>
      </c>
      <c r="F37" s="92" t="str">
        <f t="shared" si="2"/>
        <v/>
      </c>
      <c r="G37" s="92" t="str">
        <f t="shared" si="3"/>
        <v/>
      </c>
      <c r="H37" s="92" t="str">
        <f t="shared" si="8"/>
        <v/>
      </c>
      <c r="I37" s="92" t="str">
        <f t="shared" si="4"/>
        <v/>
      </c>
      <c r="J37" s="95"/>
      <c r="K37" s="95"/>
      <c r="L37" s="95"/>
      <c r="M37" s="95"/>
      <c r="N37" s="95"/>
    </row>
    <row r="38" spans="1:14" x14ac:dyDescent="0.2">
      <c r="A38" s="90" t="str">
        <f t="shared" si="0"/>
        <v/>
      </c>
      <c r="B38" s="91" t="str">
        <f t="shared" si="1"/>
        <v/>
      </c>
      <c r="C38" s="92" t="str">
        <f t="shared" si="5"/>
        <v/>
      </c>
      <c r="D38" s="92" t="str">
        <f t="shared" si="6"/>
        <v/>
      </c>
      <c r="E38" s="93" t="str">
        <f t="shared" si="7"/>
        <v/>
      </c>
      <c r="F38" s="92" t="str">
        <f t="shared" si="2"/>
        <v/>
      </c>
      <c r="G38" s="92" t="str">
        <f t="shared" si="3"/>
        <v/>
      </c>
      <c r="H38" s="92" t="str">
        <f t="shared" si="8"/>
        <v/>
      </c>
      <c r="I38" s="92" t="str">
        <f t="shared" si="4"/>
        <v/>
      </c>
      <c r="J38" s="95"/>
      <c r="K38" s="95"/>
      <c r="L38" s="95"/>
      <c r="M38" s="95"/>
      <c r="N38" s="95"/>
    </row>
    <row r="39" spans="1:14" x14ac:dyDescent="0.2">
      <c r="A39" s="90" t="str">
        <f t="shared" si="0"/>
        <v/>
      </c>
      <c r="B39" s="91" t="str">
        <f t="shared" si="1"/>
        <v/>
      </c>
      <c r="C39" s="92" t="str">
        <f t="shared" si="5"/>
        <v/>
      </c>
      <c r="D39" s="92" t="str">
        <f t="shared" si="6"/>
        <v/>
      </c>
      <c r="E39" s="93" t="str">
        <f t="shared" si="7"/>
        <v/>
      </c>
      <c r="F39" s="92" t="str">
        <f t="shared" si="2"/>
        <v/>
      </c>
      <c r="G39" s="92" t="str">
        <f t="shared" si="3"/>
        <v/>
      </c>
      <c r="H39" s="92" t="str">
        <f t="shared" si="8"/>
        <v/>
      </c>
      <c r="I39" s="92" t="str">
        <f t="shared" si="4"/>
        <v/>
      </c>
      <c r="J39" s="95"/>
      <c r="K39" s="95"/>
      <c r="L39" s="95"/>
      <c r="M39" s="95"/>
      <c r="N39" s="95"/>
    </row>
    <row r="40" spans="1:14" x14ac:dyDescent="0.2">
      <c r="A40" s="90" t="str">
        <f t="shared" si="0"/>
        <v/>
      </c>
      <c r="B40" s="91" t="str">
        <f t="shared" si="1"/>
        <v/>
      </c>
      <c r="C40" s="92" t="str">
        <f t="shared" si="5"/>
        <v/>
      </c>
      <c r="D40" s="92" t="str">
        <f t="shared" si="6"/>
        <v/>
      </c>
      <c r="E40" s="93" t="str">
        <f t="shared" si="7"/>
        <v/>
      </c>
      <c r="F40" s="92" t="str">
        <f t="shared" si="2"/>
        <v/>
      </c>
      <c r="G40" s="92" t="str">
        <f t="shared" si="3"/>
        <v/>
      </c>
      <c r="H40" s="92" t="str">
        <f t="shared" si="8"/>
        <v/>
      </c>
      <c r="I40" s="92" t="str">
        <f t="shared" si="4"/>
        <v/>
      </c>
      <c r="J40" s="95"/>
      <c r="K40" s="95"/>
      <c r="L40" s="95"/>
      <c r="M40" s="95"/>
      <c r="N40" s="95"/>
    </row>
    <row r="41" spans="1:14" x14ac:dyDescent="0.2">
      <c r="A41" s="90" t="str">
        <f t="shared" si="0"/>
        <v/>
      </c>
      <c r="B41" s="91" t="str">
        <f t="shared" si="1"/>
        <v/>
      </c>
      <c r="C41" s="92" t="str">
        <f t="shared" si="5"/>
        <v/>
      </c>
      <c r="D41" s="92" t="str">
        <f t="shared" si="6"/>
        <v/>
      </c>
      <c r="E41" s="93" t="str">
        <f t="shared" si="7"/>
        <v/>
      </c>
      <c r="F41" s="92" t="str">
        <f t="shared" si="2"/>
        <v/>
      </c>
      <c r="G41" s="92" t="str">
        <f t="shared" si="3"/>
        <v/>
      </c>
      <c r="H41" s="92" t="str">
        <f t="shared" si="8"/>
        <v/>
      </c>
      <c r="I41" s="92" t="str">
        <f t="shared" si="4"/>
        <v/>
      </c>
      <c r="J41" s="95"/>
      <c r="K41" s="95"/>
      <c r="L41" s="95"/>
      <c r="M41" s="95"/>
      <c r="N41" s="95"/>
    </row>
    <row r="42" spans="1:14" x14ac:dyDescent="0.2">
      <c r="A42" s="90" t="str">
        <f t="shared" si="0"/>
        <v/>
      </c>
      <c r="B42" s="91" t="str">
        <f t="shared" si="1"/>
        <v/>
      </c>
      <c r="C42" s="92" t="str">
        <f t="shared" si="5"/>
        <v/>
      </c>
      <c r="D42" s="92" t="str">
        <f t="shared" si="6"/>
        <v/>
      </c>
      <c r="E42" s="93" t="str">
        <f t="shared" si="7"/>
        <v/>
      </c>
      <c r="F42" s="92" t="str">
        <f t="shared" si="2"/>
        <v/>
      </c>
      <c r="G42" s="92" t="str">
        <f t="shared" si="3"/>
        <v/>
      </c>
      <c r="H42" s="92" t="str">
        <f t="shared" si="8"/>
        <v/>
      </c>
      <c r="I42" s="92" t="str">
        <f t="shared" si="4"/>
        <v/>
      </c>
      <c r="J42" s="95"/>
      <c r="K42" s="95"/>
      <c r="L42" s="95"/>
      <c r="M42" s="95"/>
      <c r="N42" s="95"/>
    </row>
    <row r="43" spans="1:14" x14ac:dyDescent="0.2">
      <c r="A43" s="90" t="str">
        <f t="shared" si="0"/>
        <v/>
      </c>
      <c r="B43" s="91" t="str">
        <f t="shared" si="1"/>
        <v/>
      </c>
      <c r="C43" s="92" t="str">
        <f t="shared" si="5"/>
        <v/>
      </c>
      <c r="D43" s="92" t="str">
        <f t="shared" si="6"/>
        <v/>
      </c>
      <c r="E43" s="93" t="str">
        <f t="shared" si="7"/>
        <v/>
      </c>
      <c r="F43" s="92" t="str">
        <f t="shared" si="2"/>
        <v/>
      </c>
      <c r="G43" s="92" t="str">
        <f t="shared" si="3"/>
        <v/>
      </c>
      <c r="H43" s="92" t="str">
        <f t="shared" si="8"/>
        <v/>
      </c>
      <c r="I43" s="92" t="str">
        <f t="shared" si="4"/>
        <v/>
      </c>
      <c r="J43" s="95"/>
      <c r="K43" s="95"/>
      <c r="L43" s="95"/>
      <c r="M43" s="95"/>
      <c r="N43" s="95"/>
    </row>
    <row r="44" spans="1:14" x14ac:dyDescent="0.2">
      <c r="A44" s="90" t="str">
        <f t="shared" si="0"/>
        <v/>
      </c>
      <c r="B44" s="91" t="str">
        <f t="shared" si="1"/>
        <v/>
      </c>
      <c r="C44" s="92" t="str">
        <f t="shared" si="5"/>
        <v/>
      </c>
      <c r="D44" s="92" t="str">
        <f t="shared" si="6"/>
        <v/>
      </c>
      <c r="E44" s="93" t="str">
        <f t="shared" si="7"/>
        <v/>
      </c>
      <c r="F44" s="92" t="str">
        <f t="shared" si="2"/>
        <v/>
      </c>
      <c r="G44" s="92" t="str">
        <f t="shared" si="3"/>
        <v/>
      </c>
      <c r="H44" s="92" t="str">
        <f t="shared" si="8"/>
        <v/>
      </c>
      <c r="I44" s="92" t="str">
        <f t="shared" si="4"/>
        <v/>
      </c>
      <c r="J44" s="95"/>
      <c r="K44" s="95"/>
      <c r="L44" s="95"/>
      <c r="M44" s="95"/>
      <c r="N44" s="95"/>
    </row>
    <row r="45" spans="1:14" x14ac:dyDescent="0.2">
      <c r="A45" s="90" t="str">
        <f t="shared" si="0"/>
        <v/>
      </c>
      <c r="B45" s="91" t="str">
        <f t="shared" si="1"/>
        <v/>
      </c>
      <c r="C45" s="92" t="str">
        <f t="shared" si="5"/>
        <v/>
      </c>
      <c r="D45" s="92" t="str">
        <f t="shared" si="6"/>
        <v/>
      </c>
      <c r="E45" s="93" t="str">
        <f t="shared" si="7"/>
        <v/>
      </c>
      <c r="F45" s="92" t="str">
        <f t="shared" si="2"/>
        <v/>
      </c>
      <c r="G45" s="92" t="str">
        <f t="shared" si="3"/>
        <v/>
      </c>
      <c r="H45" s="92" t="str">
        <f t="shared" si="8"/>
        <v/>
      </c>
      <c r="I45" s="92" t="str">
        <f t="shared" si="4"/>
        <v/>
      </c>
      <c r="J45" s="95"/>
      <c r="K45" s="95"/>
      <c r="L45" s="95"/>
      <c r="M45" s="95"/>
      <c r="N45" s="95"/>
    </row>
    <row r="46" spans="1:14" x14ac:dyDescent="0.2">
      <c r="A46" s="90" t="str">
        <f t="shared" si="0"/>
        <v/>
      </c>
      <c r="B46" s="91" t="str">
        <f t="shared" si="1"/>
        <v/>
      </c>
      <c r="C46" s="92" t="str">
        <f t="shared" si="5"/>
        <v/>
      </c>
      <c r="D46" s="92" t="str">
        <f t="shared" si="6"/>
        <v/>
      </c>
      <c r="E46" s="93" t="str">
        <f t="shared" si="7"/>
        <v/>
      </c>
      <c r="F46" s="92" t="str">
        <f t="shared" si="2"/>
        <v/>
      </c>
      <c r="G46" s="92" t="str">
        <f t="shared" si="3"/>
        <v/>
      </c>
      <c r="H46" s="92" t="str">
        <f t="shared" si="8"/>
        <v/>
      </c>
      <c r="I46" s="92" t="str">
        <f t="shared" si="4"/>
        <v/>
      </c>
      <c r="J46" s="95"/>
      <c r="K46" s="95"/>
      <c r="L46" s="95"/>
      <c r="M46" s="95"/>
      <c r="N46" s="95"/>
    </row>
    <row r="47" spans="1:14" x14ac:dyDescent="0.2">
      <c r="A47" s="90" t="str">
        <f t="shared" si="0"/>
        <v/>
      </c>
      <c r="B47" s="91" t="str">
        <f t="shared" si="1"/>
        <v/>
      </c>
      <c r="C47" s="92" t="str">
        <f t="shared" si="5"/>
        <v/>
      </c>
      <c r="D47" s="92" t="str">
        <f t="shared" si="6"/>
        <v/>
      </c>
      <c r="E47" s="93" t="str">
        <f t="shared" si="7"/>
        <v/>
      </c>
      <c r="F47" s="92" t="str">
        <f t="shared" si="2"/>
        <v/>
      </c>
      <c r="G47" s="92" t="str">
        <f t="shared" si="3"/>
        <v/>
      </c>
      <c r="H47" s="92" t="str">
        <f t="shared" si="8"/>
        <v/>
      </c>
      <c r="I47" s="92" t="str">
        <f t="shared" si="4"/>
        <v/>
      </c>
      <c r="J47" s="95"/>
      <c r="K47" s="95"/>
      <c r="L47" s="95"/>
      <c r="M47" s="95"/>
      <c r="N47" s="95"/>
    </row>
    <row r="48" spans="1:14" x14ac:dyDescent="0.2">
      <c r="A48" s="90" t="str">
        <f t="shared" si="0"/>
        <v/>
      </c>
      <c r="B48" s="91" t="str">
        <f t="shared" si="1"/>
        <v/>
      </c>
      <c r="C48" s="92" t="str">
        <f t="shared" si="5"/>
        <v/>
      </c>
      <c r="D48" s="92" t="str">
        <f t="shared" si="6"/>
        <v/>
      </c>
      <c r="E48" s="93" t="str">
        <f t="shared" si="7"/>
        <v/>
      </c>
      <c r="F48" s="92" t="str">
        <f t="shared" si="2"/>
        <v/>
      </c>
      <c r="G48" s="92" t="str">
        <f t="shared" si="3"/>
        <v/>
      </c>
      <c r="H48" s="92" t="str">
        <f t="shared" si="8"/>
        <v/>
      </c>
      <c r="I48" s="92" t="str">
        <f t="shared" si="4"/>
        <v/>
      </c>
      <c r="J48" s="95"/>
      <c r="K48" s="95"/>
      <c r="L48" s="95"/>
      <c r="M48" s="95"/>
      <c r="N48" s="95"/>
    </row>
    <row r="49" spans="1:14" x14ac:dyDescent="0.2">
      <c r="A49" s="90" t="str">
        <f t="shared" si="0"/>
        <v/>
      </c>
      <c r="B49" s="91" t="str">
        <f t="shared" si="1"/>
        <v/>
      </c>
      <c r="C49" s="92" t="str">
        <f t="shared" si="5"/>
        <v/>
      </c>
      <c r="D49" s="92" t="str">
        <f t="shared" si="6"/>
        <v/>
      </c>
      <c r="E49" s="93" t="str">
        <f t="shared" si="7"/>
        <v/>
      </c>
      <c r="F49" s="92" t="str">
        <f t="shared" si="2"/>
        <v/>
      </c>
      <c r="G49" s="92" t="str">
        <f t="shared" si="3"/>
        <v/>
      </c>
      <c r="H49" s="92" t="str">
        <f t="shared" si="8"/>
        <v/>
      </c>
      <c r="I49" s="92" t="str">
        <f t="shared" si="4"/>
        <v/>
      </c>
      <c r="J49" s="95"/>
      <c r="K49" s="95"/>
      <c r="L49" s="95"/>
      <c r="M49" s="95"/>
      <c r="N49" s="95"/>
    </row>
    <row r="50" spans="1:14" x14ac:dyDescent="0.2">
      <c r="A50" s="90" t="str">
        <f t="shared" si="0"/>
        <v/>
      </c>
      <c r="B50" s="91" t="str">
        <f t="shared" si="1"/>
        <v/>
      </c>
      <c r="C50" s="92" t="str">
        <f t="shared" si="5"/>
        <v/>
      </c>
      <c r="D50" s="92" t="str">
        <f t="shared" si="6"/>
        <v/>
      </c>
      <c r="E50" s="93" t="str">
        <f t="shared" si="7"/>
        <v/>
      </c>
      <c r="F50" s="92" t="str">
        <f t="shared" si="2"/>
        <v/>
      </c>
      <c r="G50" s="92" t="str">
        <f t="shared" si="3"/>
        <v/>
      </c>
      <c r="H50" s="92" t="str">
        <f t="shared" si="8"/>
        <v/>
      </c>
      <c r="I50" s="92" t="str">
        <f t="shared" si="4"/>
        <v/>
      </c>
      <c r="J50" s="95"/>
      <c r="K50" s="95"/>
      <c r="L50" s="95"/>
      <c r="M50" s="95"/>
      <c r="N50" s="95"/>
    </row>
    <row r="51" spans="1:14" x14ac:dyDescent="0.2">
      <c r="A51" s="90" t="str">
        <f t="shared" si="0"/>
        <v/>
      </c>
      <c r="B51" s="91" t="str">
        <f t="shared" si="1"/>
        <v/>
      </c>
      <c r="C51" s="92" t="str">
        <f t="shared" si="5"/>
        <v/>
      </c>
      <c r="D51" s="92" t="str">
        <f t="shared" si="6"/>
        <v/>
      </c>
      <c r="E51" s="93" t="str">
        <f t="shared" si="7"/>
        <v/>
      </c>
      <c r="F51" s="92" t="str">
        <f t="shared" si="2"/>
        <v/>
      </c>
      <c r="G51" s="92" t="str">
        <f t="shared" si="3"/>
        <v/>
      </c>
      <c r="H51" s="92" t="str">
        <f t="shared" si="8"/>
        <v/>
      </c>
      <c r="I51" s="92" t="str">
        <f t="shared" si="4"/>
        <v/>
      </c>
      <c r="J51" s="95"/>
      <c r="K51" s="95"/>
      <c r="L51" s="95"/>
      <c r="M51" s="95"/>
      <c r="N51" s="95"/>
    </row>
    <row r="52" spans="1:14" x14ac:dyDescent="0.2">
      <c r="A52" s="90" t="str">
        <f t="shared" si="0"/>
        <v/>
      </c>
      <c r="B52" s="91" t="str">
        <f t="shared" si="1"/>
        <v/>
      </c>
      <c r="C52" s="92" t="str">
        <f t="shared" si="5"/>
        <v/>
      </c>
      <c r="D52" s="92" t="str">
        <f t="shared" si="6"/>
        <v/>
      </c>
      <c r="E52" s="93" t="str">
        <f t="shared" si="7"/>
        <v/>
      </c>
      <c r="F52" s="92" t="str">
        <f t="shared" si="2"/>
        <v/>
      </c>
      <c r="G52" s="92" t="str">
        <f t="shared" si="3"/>
        <v/>
      </c>
      <c r="H52" s="92" t="str">
        <f t="shared" si="8"/>
        <v/>
      </c>
      <c r="I52" s="92" t="str">
        <f t="shared" si="4"/>
        <v/>
      </c>
      <c r="J52" s="95"/>
      <c r="K52" s="95"/>
      <c r="L52" s="95"/>
      <c r="M52" s="95"/>
      <c r="N52" s="95"/>
    </row>
    <row r="53" spans="1:14" x14ac:dyDescent="0.2">
      <c r="A53" s="90" t="str">
        <f t="shared" si="0"/>
        <v/>
      </c>
      <c r="B53" s="91" t="str">
        <f t="shared" si="1"/>
        <v/>
      </c>
      <c r="C53" s="92" t="str">
        <f t="shared" si="5"/>
        <v/>
      </c>
      <c r="D53" s="92" t="str">
        <f t="shared" si="6"/>
        <v/>
      </c>
      <c r="E53" s="93" t="str">
        <f t="shared" si="7"/>
        <v/>
      </c>
      <c r="F53" s="92" t="str">
        <f t="shared" si="2"/>
        <v/>
      </c>
      <c r="G53" s="92" t="str">
        <f t="shared" si="3"/>
        <v/>
      </c>
      <c r="H53" s="92" t="str">
        <f t="shared" si="8"/>
        <v/>
      </c>
      <c r="I53" s="92" t="str">
        <f t="shared" si="4"/>
        <v/>
      </c>
      <c r="J53" s="95"/>
      <c r="K53" s="95"/>
      <c r="L53" s="95"/>
      <c r="M53" s="95"/>
      <c r="N53" s="95"/>
    </row>
    <row r="54" spans="1:14" x14ac:dyDescent="0.2">
      <c r="A54" s="90" t="str">
        <f t="shared" si="0"/>
        <v/>
      </c>
      <c r="B54" s="91" t="str">
        <f t="shared" si="1"/>
        <v/>
      </c>
      <c r="C54" s="92" t="str">
        <f t="shared" si="5"/>
        <v/>
      </c>
      <c r="D54" s="92" t="str">
        <f t="shared" si="6"/>
        <v/>
      </c>
      <c r="E54" s="93" t="str">
        <f t="shared" si="7"/>
        <v/>
      </c>
      <c r="F54" s="92" t="str">
        <f t="shared" si="2"/>
        <v/>
      </c>
      <c r="G54" s="92" t="str">
        <f t="shared" si="3"/>
        <v/>
      </c>
      <c r="H54" s="92" t="str">
        <f t="shared" si="8"/>
        <v/>
      </c>
      <c r="I54" s="92" t="str">
        <f t="shared" si="4"/>
        <v/>
      </c>
      <c r="J54" s="95"/>
      <c r="K54" s="95"/>
      <c r="L54" s="95"/>
      <c r="M54" s="95"/>
      <c r="N54" s="95"/>
    </row>
    <row r="55" spans="1:14" x14ac:dyDescent="0.2">
      <c r="A55" s="90" t="str">
        <f t="shared" si="0"/>
        <v/>
      </c>
      <c r="B55" s="91" t="str">
        <f t="shared" si="1"/>
        <v/>
      </c>
      <c r="C55" s="92" t="str">
        <f t="shared" si="5"/>
        <v/>
      </c>
      <c r="D55" s="92" t="str">
        <f t="shared" si="6"/>
        <v/>
      </c>
      <c r="E55" s="93" t="str">
        <f t="shared" si="7"/>
        <v/>
      </c>
      <c r="F55" s="92" t="str">
        <f t="shared" si="2"/>
        <v/>
      </c>
      <c r="G55" s="92" t="str">
        <f t="shared" si="3"/>
        <v/>
      </c>
      <c r="H55" s="92" t="str">
        <f t="shared" si="8"/>
        <v/>
      </c>
      <c r="I55" s="92" t="str">
        <f t="shared" si="4"/>
        <v/>
      </c>
      <c r="J55" s="95"/>
      <c r="K55" s="95"/>
      <c r="L55" s="95"/>
      <c r="M55" s="95"/>
      <c r="N55" s="95"/>
    </row>
    <row r="56" spans="1:14" x14ac:dyDescent="0.2">
      <c r="A56" s="90" t="str">
        <f t="shared" si="0"/>
        <v/>
      </c>
      <c r="B56" s="91" t="str">
        <f t="shared" si="1"/>
        <v/>
      </c>
      <c r="C56" s="92" t="str">
        <f t="shared" si="5"/>
        <v/>
      </c>
      <c r="D56" s="92" t="str">
        <f t="shared" si="6"/>
        <v/>
      </c>
      <c r="E56" s="93" t="str">
        <f t="shared" si="7"/>
        <v/>
      </c>
      <c r="F56" s="92" t="str">
        <f t="shared" si="2"/>
        <v/>
      </c>
      <c r="G56" s="92" t="str">
        <f t="shared" si="3"/>
        <v/>
      </c>
      <c r="H56" s="92" t="str">
        <f t="shared" si="8"/>
        <v/>
      </c>
      <c r="I56" s="92" t="str">
        <f t="shared" si="4"/>
        <v/>
      </c>
      <c r="J56" s="95"/>
      <c r="K56" s="95"/>
      <c r="L56" s="95"/>
      <c r="M56" s="95"/>
      <c r="N56" s="95"/>
    </row>
    <row r="57" spans="1:14" x14ac:dyDescent="0.2">
      <c r="A57" s="90" t="str">
        <f t="shared" si="0"/>
        <v/>
      </c>
      <c r="B57" s="91" t="str">
        <f t="shared" si="1"/>
        <v/>
      </c>
      <c r="C57" s="92" t="str">
        <f t="shared" si="5"/>
        <v/>
      </c>
      <c r="D57" s="92" t="str">
        <f t="shared" si="6"/>
        <v/>
      </c>
      <c r="E57" s="93" t="str">
        <f t="shared" si="7"/>
        <v/>
      </c>
      <c r="F57" s="92" t="str">
        <f t="shared" si="2"/>
        <v/>
      </c>
      <c r="G57" s="92" t="str">
        <f t="shared" si="3"/>
        <v/>
      </c>
      <c r="H57" s="92" t="str">
        <f t="shared" si="8"/>
        <v/>
      </c>
      <c r="I57" s="92" t="str">
        <f t="shared" si="4"/>
        <v/>
      </c>
      <c r="J57" s="95"/>
      <c r="K57" s="95"/>
      <c r="L57" s="95"/>
      <c r="M57" s="95"/>
      <c r="N57" s="95"/>
    </row>
    <row r="58" spans="1:14" x14ac:dyDescent="0.2">
      <c r="A58" s="90" t="str">
        <f t="shared" si="0"/>
        <v/>
      </c>
      <c r="B58" s="91" t="str">
        <f t="shared" si="1"/>
        <v/>
      </c>
      <c r="C58" s="92" t="str">
        <f t="shared" si="5"/>
        <v/>
      </c>
      <c r="D58" s="92" t="str">
        <f t="shared" si="6"/>
        <v/>
      </c>
      <c r="E58" s="93" t="str">
        <f t="shared" si="7"/>
        <v/>
      </c>
      <c r="F58" s="92" t="str">
        <f t="shared" si="2"/>
        <v/>
      </c>
      <c r="G58" s="92" t="str">
        <f t="shared" si="3"/>
        <v/>
      </c>
      <c r="H58" s="92" t="str">
        <f t="shared" si="8"/>
        <v/>
      </c>
      <c r="I58" s="92" t="str">
        <f t="shared" si="4"/>
        <v/>
      </c>
      <c r="J58" s="95"/>
      <c r="K58" s="95"/>
      <c r="L58" s="95"/>
      <c r="M58" s="95"/>
      <c r="N58" s="95"/>
    </row>
    <row r="59" spans="1:14" x14ac:dyDescent="0.2">
      <c r="A59" s="90" t="str">
        <f t="shared" si="0"/>
        <v/>
      </c>
      <c r="B59" s="91" t="str">
        <f t="shared" si="1"/>
        <v/>
      </c>
      <c r="C59" s="92" t="str">
        <f t="shared" si="5"/>
        <v/>
      </c>
      <c r="D59" s="92" t="str">
        <f t="shared" si="6"/>
        <v/>
      </c>
      <c r="E59" s="93" t="str">
        <f t="shared" si="7"/>
        <v/>
      </c>
      <c r="F59" s="92" t="str">
        <f t="shared" si="2"/>
        <v/>
      </c>
      <c r="G59" s="92" t="str">
        <f t="shared" si="3"/>
        <v/>
      </c>
      <c r="H59" s="92" t="str">
        <f t="shared" si="8"/>
        <v/>
      </c>
      <c r="I59" s="92" t="str">
        <f t="shared" si="4"/>
        <v/>
      </c>
      <c r="J59" s="95"/>
      <c r="K59" s="95"/>
      <c r="L59" s="95"/>
      <c r="M59" s="95"/>
      <c r="N59" s="95"/>
    </row>
    <row r="60" spans="1:14" x14ac:dyDescent="0.2">
      <c r="A60" s="90" t="str">
        <f t="shared" si="0"/>
        <v/>
      </c>
      <c r="B60" s="91" t="str">
        <f t="shared" si="1"/>
        <v/>
      </c>
      <c r="C60" s="92" t="str">
        <f t="shared" si="5"/>
        <v/>
      </c>
      <c r="D60" s="92" t="str">
        <f t="shared" si="6"/>
        <v/>
      </c>
      <c r="E60" s="93" t="str">
        <f t="shared" si="7"/>
        <v/>
      </c>
      <c r="F60" s="92" t="str">
        <f t="shared" si="2"/>
        <v/>
      </c>
      <c r="G60" s="92" t="str">
        <f t="shared" si="3"/>
        <v/>
      </c>
      <c r="H60" s="92" t="str">
        <f t="shared" si="8"/>
        <v/>
      </c>
      <c r="I60" s="92" t="str">
        <f t="shared" si="4"/>
        <v/>
      </c>
      <c r="J60" s="95"/>
      <c r="K60" s="95"/>
      <c r="L60" s="95"/>
      <c r="M60" s="95"/>
      <c r="N60" s="95"/>
    </row>
    <row r="61" spans="1:14" x14ac:dyDescent="0.2">
      <c r="A61" s="90" t="str">
        <f t="shared" si="0"/>
        <v/>
      </c>
      <c r="B61" s="91" t="str">
        <f t="shared" si="1"/>
        <v/>
      </c>
      <c r="C61" s="92" t="str">
        <f t="shared" si="5"/>
        <v/>
      </c>
      <c r="D61" s="92" t="str">
        <f t="shared" si="6"/>
        <v/>
      </c>
      <c r="E61" s="93" t="str">
        <f t="shared" si="7"/>
        <v/>
      </c>
      <c r="F61" s="92" t="str">
        <f t="shared" si="2"/>
        <v/>
      </c>
      <c r="G61" s="92" t="str">
        <f t="shared" si="3"/>
        <v/>
      </c>
      <c r="H61" s="92" t="str">
        <f t="shared" si="8"/>
        <v/>
      </c>
      <c r="I61" s="92" t="str">
        <f t="shared" si="4"/>
        <v/>
      </c>
      <c r="J61" s="95"/>
      <c r="K61" s="95"/>
      <c r="L61" s="95"/>
      <c r="M61" s="95"/>
      <c r="N61" s="95"/>
    </row>
    <row r="62" spans="1:14" x14ac:dyDescent="0.2">
      <c r="A62" s="90" t="str">
        <f t="shared" si="0"/>
        <v/>
      </c>
      <c r="B62" s="91" t="str">
        <f t="shared" si="1"/>
        <v/>
      </c>
      <c r="C62" s="92" t="str">
        <f t="shared" si="5"/>
        <v/>
      </c>
      <c r="D62" s="92" t="str">
        <f t="shared" si="6"/>
        <v/>
      </c>
      <c r="E62" s="93" t="str">
        <f t="shared" si="7"/>
        <v/>
      </c>
      <c r="F62" s="92" t="str">
        <f t="shared" si="2"/>
        <v/>
      </c>
      <c r="G62" s="92" t="str">
        <f t="shared" si="3"/>
        <v/>
      </c>
      <c r="H62" s="92" t="str">
        <f t="shared" si="8"/>
        <v/>
      </c>
      <c r="I62" s="92" t="str">
        <f t="shared" si="4"/>
        <v/>
      </c>
      <c r="J62" s="95"/>
      <c r="K62" s="95"/>
      <c r="L62" s="95"/>
      <c r="M62" s="95"/>
      <c r="N62" s="95"/>
    </row>
    <row r="63" spans="1:14" x14ac:dyDescent="0.2">
      <c r="A63" s="90" t="str">
        <f t="shared" si="0"/>
        <v/>
      </c>
      <c r="B63" s="91" t="str">
        <f t="shared" si="1"/>
        <v/>
      </c>
      <c r="C63" s="92" t="str">
        <f t="shared" si="5"/>
        <v/>
      </c>
      <c r="D63" s="92" t="str">
        <f t="shared" si="6"/>
        <v/>
      </c>
      <c r="E63" s="93" t="str">
        <f t="shared" si="7"/>
        <v/>
      </c>
      <c r="F63" s="92" t="str">
        <f t="shared" si="2"/>
        <v/>
      </c>
      <c r="G63" s="92" t="str">
        <f t="shared" si="3"/>
        <v/>
      </c>
      <c r="H63" s="92" t="str">
        <f t="shared" si="8"/>
        <v/>
      </c>
      <c r="I63" s="92" t="str">
        <f t="shared" si="4"/>
        <v/>
      </c>
      <c r="J63" s="95"/>
      <c r="K63" s="95"/>
      <c r="L63" s="95"/>
      <c r="M63" s="95"/>
      <c r="N63" s="95"/>
    </row>
    <row r="64" spans="1:14" x14ac:dyDescent="0.2">
      <c r="A64" s="90" t="str">
        <f t="shared" si="0"/>
        <v/>
      </c>
      <c r="B64" s="91" t="str">
        <f t="shared" si="1"/>
        <v/>
      </c>
      <c r="C64" s="92" t="str">
        <f t="shared" si="5"/>
        <v/>
      </c>
      <c r="D64" s="92" t="str">
        <f t="shared" si="6"/>
        <v/>
      </c>
      <c r="E64" s="93" t="str">
        <f t="shared" si="7"/>
        <v/>
      </c>
      <c r="F64" s="92" t="str">
        <f t="shared" si="2"/>
        <v/>
      </c>
      <c r="G64" s="92" t="str">
        <f t="shared" si="3"/>
        <v/>
      </c>
      <c r="H64" s="92" t="str">
        <f t="shared" si="8"/>
        <v/>
      </c>
      <c r="I64" s="92" t="str">
        <f t="shared" si="4"/>
        <v/>
      </c>
      <c r="J64" s="95"/>
      <c r="K64" s="95"/>
      <c r="L64" s="95"/>
      <c r="M64" s="95"/>
      <c r="N64" s="95"/>
    </row>
    <row r="65" spans="1:14" x14ac:dyDescent="0.2">
      <c r="A65" s="90" t="str">
        <f t="shared" si="0"/>
        <v/>
      </c>
      <c r="B65" s="91" t="str">
        <f t="shared" si="1"/>
        <v/>
      </c>
      <c r="C65" s="92" t="str">
        <f t="shared" si="5"/>
        <v/>
      </c>
      <c r="D65" s="92" t="str">
        <f t="shared" si="6"/>
        <v/>
      </c>
      <c r="E65" s="93" t="str">
        <f t="shared" si="7"/>
        <v/>
      </c>
      <c r="F65" s="92" t="str">
        <f t="shared" si="2"/>
        <v/>
      </c>
      <c r="G65" s="92" t="str">
        <f t="shared" si="3"/>
        <v/>
      </c>
      <c r="H65" s="92" t="str">
        <f t="shared" si="8"/>
        <v/>
      </c>
      <c r="I65" s="92" t="str">
        <f t="shared" si="4"/>
        <v/>
      </c>
      <c r="J65" s="95"/>
      <c r="K65" s="95"/>
      <c r="L65" s="95"/>
      <c r="M65" s="95"/>
      <c r="N65" s="95"/>
    </row>
    <row r="66" spans="1:14" x14ac:dyDescent="0.2">
      <c r="A66" s="90" t="str">
        <f t="shared" si="0"/>
        <v/>
      </c>
      <c r="B66" s="91" t="str">
        <f t="shared" si="1"/>
        <v/>
      </c>
      <c r="C66" s="92" t="str">
        <f t="shared" si="5"/>
        <v/>
      </c>
      <c r="D66" s="92" t="str">
        <f t="shared" si="6"/>
        <v/>
      </c>
      <c r="E66" s="93" t="str">
        <f t="shared" si="7"/>
        <v/>
      </c>
      <c r="F66" s="92" t="str">
        <f t="shared" si="2"/>
        <v/>
      </c>
      <c r="G66" s="92" t="str">
        <f t="shared" si="3"/>
        <v/>
      </c>
      <c r="H66" s="92" t="str">
        <f t="shared" si="8"/>
        <v/>
      </c>
      <c r="I66" s="92" t="str">
        <f t="shared" si="4"/>
        <v/>
      </c>
      <c r="J66" s="95"/>
      <c r="K66" s="95"/>
      <c r="L66" s="95"/>
      <c r="M66" s="95"/>
      <c r="N66" s="95"/>
    </row>
    <row r="67" spans="1:14" x14ac:dyDescent="0.2">
      <c r="A67" s="90" t="str">
        <f t="shared" si="0"/>
        <v/>
      </c>
      <c r="B67" s="91" t="str">
        <f t="shared" si="1"/>
        <v/>
      </c>
      <c r="C67" s="92" t="str">
        <f t="shared" si="5"/>
        <v/>
      </c>
      <c r="D67" s="92" t="str">
        <f t="shared" si="6"/>
        <v/>
      </c>
      <c r="E67" s="93" t="str">
        <f t="shared" si="7"/>
        <v/>
      </c>
      <c r="F67" s="92" t="str">
        <f t="shared" si="2"/>
        <v/>
      </c>
      <c r="G67" s="92" t="str">
        <f t="shared" si="3"/>
        <v/>
      </c>
      <c r="H67" s="92" t="str">
        <f t="shared" si="8"/>
        <v/>
      </c>
      <c r="I67" s="92" t="str">
        <f t="shared" si="4"/>
        <v/>
      </c>
      <c r="J67" s="95"/>
      <c r="K67" s="95"/>
      <c r="L67" s="95"/>
      <c r="M67" s="95"/>
      <c r="N67" s="95"/>
    </row>
    <row r="68" spans="1:14" x14ac:dyDescent="0.2">
      <c r="A68" s="90" t="str">
        <f t="shared" si="0"/>
        <v/>
      </c>
      <c r="B68" s="91" t="str">
        <f t="shared" si="1"/>
        <v/>
      </c>
      <c r="C68" s="92" t="str">
        <f t="shared" si="5"/>
        <v/>
      </c>
      <c r="D68" s="92" t="str">
        <f t="shared" si="6"/>
        <v/>
      </c>
      <c r="E68" s="93" t="str">
        <f t="shared" si="7"/>
        <v/>
      </c>
      <c r="F68" s="92" t="str">
        <f t="shared" si="2"/>
        <v/>
      </c>
      <c r="G68" s="92" t="str">
        <f t="shared" si="3"/>
        <v/>
      </c>
      <c r="H68" s="92" t="str">
        <f t="shared" si="8"/>
        <v/>
      </c>
      <c r="I68" s="92" t="str">
        <f t="shared" si="4"/>
        <v/>
      </c>
      <c r="J68" s="95"/>
      <c r="K68" s="95"/>
      <c r="L68" s="95"/>
      <c r="M68" s="95"/>
      <c r="N68" s="95"/>
    </row>
    <row r="69" spans="1:14" x14ac:dyDescent="0.2">
      <c r="A69" s="90" t="str">
        <f t="shared" si="0"/>
        <v/>
      </c>
      <c r="B69" s="91" t="str">
        <f t="shared" si="1"/>
        <v/>
      </c>
      <c r="C69" s="92" t="str">
        <f t="shared" si="5"/>
        <v/>
      </c>
      <c r="D69" s="92" t="str">
        <f t="shared" si="6"/>
        <v/>
      </c>
      <c r="E69" s="93" t="str">
        <f t="shared" si="7"/>
        <v/>
      </c>
      <c r="F69" s="92" t="str">
        <f t="shared" si="2"/>
        <v/>
      </c>
      <c r="G69" s="92" t="str">
        <f t="shared" si="3"/>
        <v/>
      </c>
      <c r="H69" s="92" t="str">
        <f t="shared" si="8"/>
        <v/>
      </c>
      <c r="I69" s="92" t="str">
        <f t="shared" si="4"/>
        <v/>
      </c>
      <c r="J69" s="95"/>
      <c r="K69" s="95"/>
      <c r="L69" s="95"/>
      <c r="M69" s="95"/>
      <c r="N69" s="95"/>
    </row>
    <row r="70" spans="1:14" x14ac:dyDescent="0.2">
      <c r="A70" s="90" t="str">
        <f t="shared" si="0"/>
        <v/>
      </c>
      <c r="B70" s="91" t="str">
        <f t="shared" si="1"/>
        <v/>
      </c>
      <c r="C70" s="92" t="str">
        <f t="shared" si="5"/>
        <v/>
      </c>
      <c r="D70" s="92" t="str">
        <f t="shared" si="6"/>
        <v/>
      </c>
      <c r="E70" s="93" t="str">
        <f t="shared" si="7"/>
        <v/>
      </c>
      <c r="F70" s="92" t="str">
        <f t="shared" si="2"/>
        <v/>
      </c>
      <c r="G70" s="92" t="str">
        <f t="shared" si="3"/>
        <v/>
      </c>
      <c r="H70" s="92" t="str">
        <f t="shared" si="8"/>
        <v/>
      </c>
      <c r="I70" s="92" t="str">
        <f t="shared" si="4"/>
        <v/>
      </c>
      <c r="J70" s="95"/>
      <c r="K70" s="95"/>
      <c r="L70" s="95"/>
      <c r="M70" s="95"/>
      <c r="N70" s="95"/>
    </row>
    <row r="71" spans="1:14" x14ac:dyDescent="0.2">
      <c r="A71" s="90" t="str">
        <f t="shared" si="0"/>
        <v/>
      </c>
      <c r="B71" s="91" t="str">
        <f t="shared" si="1"/>
        <v/>
      </c>
      <c r="C71" s="92" t="str">
        <f t="shared" si="5"/>
        <v/>
      </c>
      <c r="D71" s="92" t="str">
        <f t="shared" si="6"/>
        <v/>
      </c>
      <c r="E71" s="93" t="str">
        <f t="shared" si="7"/>
        <v/>
      </c>
      <c r="F71" s="92" t="str">
        <f t="shared" si="2"/>
        <v/>
      </c>
      <c r="G71" s="92" t="str">
        <f t="shared" si="3"/>
        <v/>
      </c>
      <c r="H71" s="92" t="str">
        <f t="shared" si="8"/>
        <v/>
      </c>
      <c r="I71" s="92" t="str">
        <f t="shared" si="4"/>
        <v/>
      </c>
      <c r="J71" s="95"/>
      <c r="K71" s="95"/>
      <c r="L71" s="95"/>
      <c r="M71" s="95"/>
      <c r="N71" s="95"/>
    </row>
    <row r="72" spans="1:14" x14ac:dyDescent="0.2">
      <c r="A72" s="90" t="str">
        <f t="shared" si="0"/>
        <v/>
      </c>
      <c r="B72" s="91" t="str">
        <f t="shared" si="1"/>
        <v/>
      </c>
      <c r="C72" s="92" t="str">
        <f t="shared" si="5"/>
        <v/>
      </c>
      <c r="D72" s="92" t="str">
        <f t="shared" si="6"/>
        <v/>
      </c>
      <c r="E72" s="93" t="str">
        <f t="shared" si="7"/>
        <v/>
      </c>
      <c r="F72" s="92" t="str">
        <f t="shared" si="2"/>
        <v/>
      </c>
      <c r="G72" s="92" t="str">
        <f t="shared" si="3"/>
        <v/>
      </c>
      <c r="H72" s="92" t="str">
        <f t="shared" si="8"/>
        <v/>
      </c>
      <c r="I72" s="92" t="str">
        <f t="shared" si="4"/>
        <v/>
      </c>
      <c r="J72" s="95"/>
      <c r="K72" s="95"/>
      <c r="L72" s="95"/>
      <c r="M72" s="95"/>
      <c r="N72" s="95"/>
    </row>
    <row r="73" spans="1:14" x14ac:dyDescent="0.2">
      <c r="A73" s="90" t="str">
        <f t="shared" si="0"/>
        <v/>
      </c>
      <c r="B73" s="91" t="str">
        <f t="shared" si="1"/>
        <v/>
      </c>
      <c r="C73" s="92" t="str">
        <f t="shared" si="5"/>
        <v/>
      </c>
      <c r="D73" s="92" t="str">
        <f t="shared" si="6"/>
        <v/>
      </c>
      <c r="E73" s="93" t="str">
        <f t="shared" si="7"/>
        <v/>
      </c>
      <c r="F73" s="92" t="str">
        <f t="shared" si="2"/>
        <v/>
      </c>
      <c r="G73" s="92" t="str">
        <f t="shared" si="3"/>
        <v/>
      </c>
      <c r="H73" s="92" t="str">
        <f t="shared" si="8"/>
        <v/>
      </c>
      <c r="I73" s="92" t="str">
        <f t="shared" si="4"/>
        <v/>
      </c>
      <c r="J73" s="95"/>
      <c r="K73" s="95"/>
      <c r="L73" s="95"/>
      <c r="M73" s="95"/>
      <c r="N73" s="95"/>
    </row>
    <row r="74" spans="1:14" x14ac:dyDescent="0.2">
      <c r="A74" s="90" t="str">
        <f t="shared" si="0"/>
        <v/>
      </c>
      <c r="B74" s="91" t="str">
        <f t="shared" si="1"/>
        <v/>
      </c>
      <c r="C74" s="92" t="str">
        <f t="shared" si="5"/>
        <v/>
      </c>
      <c r="D74" s="92" t="str">
        <f t="shared" si="6"/>
        <v/>
      </c>
      <c r="E74" s="93" t="str">
        <f t="shared" si="7"/>
        <v/>
      </c>
      <c r="F74" s="92" t="str">
        <f t="shared" si="2"/>
        <v/>
      </c>
      <c r="G74" s="92" t="str">
        <f t="shared" si="3"/>
        <v/>
      </c>
      <c r="H74" s="92" t="str">
        <f t="shared" si="8"/>
        <v/>
      </c>
      <c r="I74" s="92" t="str">
        <f t="shared" si="4"/>
        <v/>
      </c>
      <c r="J74" s="95"/>
      <c r="K74" s="95"/>
      <c r="L74" s="95"/>
      <c r="M74" s="95"/>
      <c r="N74" s="95"/>
    </row>
    <row r="75" spans="1:14" x14ac:dyDescent="0.2">
      <c r="A75" s="90" t="str">
        <f t="shared" si="0"/>
        <v/>
      </c>
      <c r="B75" s="91" t="str">
        <f t="shared" si="1"/>
        <v/>
      </c>
      <c r="C75" s="92" t="str">
        <f t="shared" si="5"/>
        <v/>
      </c>
      <c r="D75" s="92" t="str">
        <f t="shared" si="6"/>
        <v/>
      </c>
      <c r="E75" s="93" t="str">
        <f t="shared" si="7"/>
        <v/>
      </c>
      <c r="F75" s="92" t="str">
        <f t="shared" si="2"/>
        <v/>
      </c>
      <c r="G75" s="92" t="str">
        <f t="shared" si="3"/>
        <v/>
      </c>
      <c r="H75" s="92" t="str">
        <f t="shared" si="8"/>
        <v/>
      </c>
      <c r="I75" s="92" t="str">
        <f t="shared" si="4"/>
        <v/>
      </c>
      <c r="J75" s="95"/>
      <c r="K75" s="95"/>
      <c r="L75" s="95"/>
      <c r="M75" s="95"/>
      <c r="N75" s="95"/>
    </row>
    <row r="76" spans="1:14" x14ac:dyDescent="0.2">
      <c r="A76" s="90" t="str">
        <f t="shared" si="0"/>
        <v/>
      </c>
      <c r="B76" s="91" t="str">
        <f t="shared" si="1"/>
        <v/>
      </c>
      <c r="C76" s="92" t="str">
        <f t="shared" si="5"/>
        <v/>
      </c>
      <c r="D76" s="92" t="str">
        <f t="shared" si="6"/>
        <v/>
      </c>
      <c r="E76" s="93" t="str">
        <f t="shared" si="7"/>
        <v/>
      </c>
      <c r="F76" s="92" t="str">
        <f t="shared" si="2"/>
        <v/>
      </c>
      <c r="G76" s="92" t="str">
        <f t="shared" si="3"/>
        <v/>
      </c>
      <c r="H76" s="92" t="str">
        <f t="shared" si="8"/>
        <v/>
      </c>
      <c r="I76" s="92" t="str">
        <f t="shared" si="4"/>
        <v/>
      </c>
      <c r="J76" s="95"/>
      <c r="K76" s="95"/>
      <c r="L76" s="95"/>
      <c r="M76" s="95"/>
      <c r="N76" s="95"/>
    </row>
    <row r="77" spans="1:14" x14ac:dyDescent="0.2">
      <c r="A77" s="90" t="str">
        <f t="shared" si="0"/>
        <v/>
      </c>
      <c r="B77" s="91" t="str">
        <f t="shared" si="1"/>
        <v/>
      </c>
      <c r="C77" s="92" t="str">
        <f t="shared" si="5"/>
        <v/>
      </c>
      <c r="D77" s="92" t="str">
        <f t="shared" si="6"/>
        <v/>
      </c>
      <c r="E77" s="93" t="str">
        <f t="shared" si="7"/>
        <v/>
      </c>
      <c r="F77" s="92" t="str">
        <f t="shared" si="2"/>
        <v/>
      </c>
      <c r="G77" s="92" t="str">
        <f t="shared" si="3"/>
        <v/>
      </c>
      <c r="H77" s="92" t="str">
        <f t="shared" si="8"/>
        <v/>
      </c>
      <c r="I77" s="92" t="str">
        <f t="shared" si="4"/>
        <v/>
      </c>
      <c r="J77" s="95"/>
      <c r="K77" s="95"/>
      <c r="L77" s="95"/>
      <c r="M77" s="95"/>
      <c r="N77" s="95"/>
    </row>
    <row r="78" spans="1:14" x14ac:dyDescent="0.2">
      <c r="A78" s="90" t="str">
        <f t="shared" si="0"/>
        <v/>
      </c>
      <c r="B78" s="91" t="str">
        <f t="shared" si="1"/>
        <v/>
      </c>
      <c r="C78" s="92" t="str">
        <f t="shared" si="5"/>
        <v/>
      </c>
      <c r="D78" s="92" t="str">
        <f t="shared" si="6"/>
        <v/>
      </c>
      <c r="E78" s="93" t="str">
        <f t="shared" si="7"/>
        <v/>
      </c>
      <c r="F78" s="92" t="str">
        <f t="shared" si="2"/>
        <v/>
      </c>
      <c r="G78" s="92" t="str">
        <f t="shared" si="3"/>
        <v/>
      </c>
      <c r="H78" s="92" t="str">
        <f t="shared" si="8"/>
        <v/>
      </c>
      <c r="I78" s="92" t="str">
        <f t="shared" si="4"/>
        <v/>
      </c>
      <c r="J78" s="95"/>
      <c r="K78" s="95"/>
      <c r="L78" s="95"/>
      <c r="M78" s="95"/>
      <c r="N78" s="95"/>
    </row>
    <row r="79" spans="1:14" x14ac:dyDescent="0.2">
      <c r="A79" s="90" t="str">
        <f t="shared" si="0"/>
        <v/>
      </c>
      <c r="B79" s="91" t="str">
        <f t="shared" si="1"/>
        <v/>
      </c>
      <c r="C79" s="92" t="str">
        <f t="shared" si="5"/>
        <v/>
      </c>
      <c r="D79" s="92" t="str">
        <f t="shared" si="6"/>
        <v/>
      </c>
      <c r="E79" s="93" t="str">
        <f t="shared" si="7"/>
        <v/>
      </c>
      <c r="F79" s="92" t="str">
        <f t="shared" si="2"/>
        <v/>
      </c>
      <c r="G79" s="92" t="str">
        <f t="shared" si="3"/>
        <v/>
      </c>
      <c r="H79" s="92" t="str">
        <f t="shared" si="8"/>
        <v/>
      </c>
      <c r="I79" s="92" t="str">
        <f t="shared" si="4"/>
        <v/>
      </c>
      <c r="J79" s="95"/>
      <c r="K79" s="95"/>
      <c r="L79" s="95"/>
      <c r="M79" s="95"/>
      <c r="N79" s="95"/>
    </row>
    <row r="80" spans="1:14" x14ac:dyDescent="0.2">
      <c r="A80" s="90" t="str">
        <f t="shared" si="0"/>
        <v/>
      </c>
      <c r="B80" s="91" t="str">
        <f t="shared" si="1"/>
        <v/>
      </c>
      <c r="C80" s="92" t="str">
        <f t="shared" si="5"/>
        <v/>
      </c>
      <c r="D80" s="92" t="str">
        <f t="shared" si="6"/>
        <v/>
      </c>
      <c r="E80" s="93" t="str">
        <f t="shared" si="7"/>
        <v/>
      </c>
      <c r="F80" s="92" t="str">
        <f t="shared" si="2"/>
        <v/>
      </c>
      <c r="G80" s="92" t="str">
        <f t="shared" si="3"/>
        <v/>
      </c>
      <c r="H80" s="92" t="str">
        <f t="shared" si="8"/>
        <v/>
      </c>
      <c r="I80" s="92" t="str">
        <f t="shared" si="4"/>
        <v/>
      </c>
      <c r="J80" s="95"/>
      <c r="K80" s="95"/>
      <c r="L80" s="95"/>
      <c r="M80" s="95"/>
      <c r="N80" s="95"/>
    </row>
    <row r="81" spans="1:14" x14ac:dyDescent="0.2">
      <c r="A81" s="90" t="str">
        <f t="shared" si="0"/>
        <v/>
      </c>
      <c r="B81" s="91" t="str">
        <f t="shared" si="1"/>
        <v/>
      </c>
      <c r="C81" s="92" t="str">
        <f t="shared" si="5"/>
        <v/>
      </c>
      <c r="D81" s="92" t="str">
        <f t="shared" si="6"/>
        <v/>
      </c>
      <c r="E81" s="93" t="str">
        <f t="shared" si="7"/>
        <v/>
      </c>
      <c r="F81" s="92" t="str">
        <f t="shared" si="2"/>
        <v/>
      </c>
      <c r="G81" s="92" t="str">
        <f t="shared" si="3"/>
        <v/>
      </c>
      <c r="H81" s="92" t="str">
        <f t="shared" si="8"/>
        <v/>
      </c>
      <c r="I81" s="92" t="str">
        <f t="shared" si="4"/>
        <v/>
      </c>
      <c r="J81" s="95"/>
      <c r="K81" s="95"/>
      <c r="L81" s="95"/>
      <c r="M81" s="95"/>
      <c r="N81" s="95"/>
    </row>
    <row r="82" spans="1:14" x14ac:dyDescent="0.2">
      <c r="A82" s="90" t="str">
        <f t="shared" si="0"/>
        <v/>
      </c>
      <c r="B82" s="91" t="str">
        <f t="shared" si="1"/>
        <v/>
      </c>
      <c r="C82" s="92" t="str">
        <f t="shared" si="5"/>
        <v/>
      </c>
      <c r="D82" s="92" t="str">
        <f t="shared" si="6"/>
        <v/>
      </c>
      <c r="E82" s="93" t="str">
        <f t="shared" si="7"/>
        <v/>
      </c>
      <c r="F82" s="92" t="str">
        <f t="shared" si="2"/>
        <v/>
      </c>
      <c r="G82" s="92" t="str">
        <f t="shared" si="3"/>
        <v/>
      </c>
      <c r="H82" s="92" t="str">
        <f t="shared" si="8"/>
        <v/>
      </c>
      <c r="I82" s="92" t="str">
        <f t="shared" si="4"/>
        <v/>
      </c>
      <c r="J82" s="95"/>
      <c r="K82" s="95"/>
      <c r="L82" s="95"/>
      <c r="M82" s="95"/>
      <c r="N82" s="95"/>
    </row>
    <row r="83" spans="1:14" x14ac:dyDescent="0.2">
      <c r="A83" s="90" t="str">
        <f t="shared" ref="A83:A146" si="9">IF(Values_Entered,A82+1,"")</f>
        <v/>
      </c>
      <c r="B83" s="91" t="str">
        <f t="shared" ref="B83:B146" si="10">IF(Pay_Num&lt;&gt;"",DATE(YEAR(B82),MONTH(B82)+1,DAY(B82)),"")</f>
        <v/>
      </c>
      <c r="C83" s="92" t="str">
        <f t="shared" si="5"/>
        <v/>
      </c>
      <c r="D83" s="92" t="str">
        <f t="shared" si="6"/>
        <v/>
      </c>
      <c r="E83" s="93" t="str">
        <f t="shared" ref="E83:E146" si="11">IF(Pay_Num&lt;&gt;"",Scheduled_Extra_Payments,"")</f>
        <v/>
      </c>
      <c r="F83" s="92" t="str">
        <f t="shared" ref="F83:F146" si="12">IF(Pay_Num&lt;&gt;"",Sched_Pay+Extra_Pay,"")</f>
        <v/>
      </c>
      <c r="G83" s="92" t="str">
        <f t="shared" ref="G83:G146" si="13">IF(Pay_Num&lt;&gt;"",Total_Pay-Int,"")</f>
        <v/>
      </c>
      <c r="H83" s="92" t="str">
        <f t="shared" si="8"/>
        <v/>
      </c>
      <c r="I83" s="92" t="str">
        <f t="shared" ref="I83:I146" si="14">IF(Pay_Num&lt;&gt;"",Beg_Bal-Princ,"")</f>
        <v/>
      </c>
      <c r="J83" s="95"/>
      <c r="K83" s="95"/>
      <c r="L83" s="95"/>
      <c r="M83" s="95"/>
      <c r="N83" s="95"/>
    </row>
    <row r="84" spans="1:14" x14ac:dyDescent="0.2">
      <c r="A84" s="90" t="str">
        <f t="shared" si="9"/>
        <v/>
      </c>
      <c r="B84" s="91" t="str">
        <f t="shared" si="10"/>
        <v/>
      </c>
      <c r="C84" s="92" t="str">
        <f t="shared" ref="C84:C147" si="15">IF(Pay_Num&lt;&gt;"",I83,"")</f>
        <v/>
      </c>
      <c r="D84" s="92" t="str">
        <f t="shared" ref="D84:D147" si="16">IF(Pay_Num&lt;&gt;"",Scheduled_Monthly_Payment,"")</f>
        <v/>
      </c>
      <c r="E84" s="93" t="str">
        <f t="shared" si="11"/>
        <v/>
      </c>
      <c r="F84" s="92" t="str">
        <f t="shared" si="12"/>
        <v/>
      </c>
      <c r="G84" s="92" t="str">
        <f t="shared" si="13"/>
        <v/>
      </c>
      <c r="H84" s="92" t="str">
        <f t="shared" ref="H84:H147" si="17">IF(Pay_Num&lt;&gt;"",Beg_Bal*Interest_Rate/12,"")</f>
        <v/>
      </c>
      <c r="I84" s="92" t="str">
        <f t="shared" si="14"/>
        <v/>
      </c>
      <c r="J84" s="95"/>
      <c r="K84" s="95"/>
      <c r="L84" s="95"/>
      <c r="M84" s="95"/>
      <c r="N84" s="95"/>
    </row>
    <row r="85" spans="1:14" x14ac:dyDescent="0.2">
      <c r="A85" s="90" t="str">
        <f t="shared" si="9"/>
        <v/>
      </c>
      <c r="B85" s="91" t="str">
        <f t="shared" si="10"/>
        <v/>
      </c>
      <c r="C85" s="92" t="str">
        <f t="shared" si="15"/>
        <v/>
      </c>
      <c r="D85" s="92" t="str">
        <f t="shared" si="16"/>
        <v/>
      </c>
      <c r="E85" s="93" t="str">
        <f t="shared" si="11"/>
        <v/>
      </c>
      <c r="F85" s="92" t="str">
        <f t="shared" si="12"/>
        <v/>
      </c>
      <c r="G85" s="92" t="str">
        <f t="shared" si="13"/>
        <v/>
      </c>
      <c r="H85" s="92" t="str">
        <f t="shared" si="17"/>
        <v/>
      </c>
      <c r="I85" s="92" t="str">
        <f t="shared" si="14"/>
        <v/>
      </c>
      <c r="J85" s="95"/>
      <c r="K85" s="95"/>
      <c r="L85" s="95"/>
      <c r="M85" s="95"/>
      <c r="N85" s="95"/>
    </row>
    <row r="86" spans="1:14" x14ac:dyDescent="0.2">
      <c r="A86" s="90" t="str">
        <f t="shared" si="9"/>
        <v/>
      </c>
      <c r="B86" s="91" t="str">
        <f t="shared" si="10"/>
        <v/>
      </c>
      <c r="C86" s="92" t="str">
        <f t="shared" si="15"/>
        <v/>
      </c>
      <c r="D86" s="92" t="str">
        <f t="shared" si="16"/>
        <v/>
      </c>
      <c r="E86" s="93" t="str">
        <f t="shared" si="11"/>
        <v/>
      </c>
      <c r="F86" s="92" t="str">
        <f t="shared" si="12"/>
        <v/>
      </c>
      <c r="G86" s="92" t="str">
        <f t="shared" si="13"/>
        <v/>
      </c>
      <c r="H86" s="92" t="str">
        <f t="shared" si="17"/>
        <v/>
      </c>
      <c r="I86" s="92" t="str">
        <f t="shared" si="14"/>
        <v/>
      </c>
      <c r="J86" s="95"/>
      <c r="K86" s="95"/>
      <c r="L86" s="95"/>
      <c r="M86" s="95"/>
      <c r="N86" s="95"/>
    </row>
    <row r="87" spans="1:14" x14ac:dyDescent="0.2">
      <c r="A87" s="90" t="str">
        <f t="shared" si="9"/>
        <v/>
      </c>
      <c r="B87" s="91" t="str">
        <f t="shared" si="10"/>
        <v/>
      </c>
      <c r="C87" s="92" t="str">
        <f t="shared" si="15"/>
        <v/>
      </c>
      <c r="D87" s="92" t="str">
        <f t="shared" si="16"/>
        <v/>
      </c>
      <c r="E87" s="93" t="str">
        <f t="shared" si="11"/>
        <v/>
      </c>
      <c r="F87" s="92" t="str">
        <f t="shared" si="12"/>
        <v/>
      </c>
      <c r="G87" s="92" t="str">
        <f t="shared" si="13"/>
        <v/>
      </c>
      <c r="H87" s="92" t="str">
        <f t="shared" si="17"/>
        <v/>
      </c>
      <c r="I87" s="92" t="str">
        <f t="shared" si="14"/>
        <v/>
      </c>
      <c r="J87" s="95"/>
      <c r="K87" s="95"/>
      <c r="L87" s="95"/>
      <c r="M87" s="95"/>
      <c r="N87" s="95"/>
    </row>
    <row r="88" spans="1:14" x14ac:dyDescent="0.2">
      <c r="A88" s="90" t="str">
        <f t="shared" si="9"/>
        <v/>
      </c>
      <c r="B88" s="91" t="str">
        <f t="shared" si="10"/>
        <v/>
      </c>
      <c r="C88" s="92" t="str">
        <f t="shared" si="15"/>
        <v/>
      </c>
      <c r="D88" s="92" t="str">
        <f t="shared" si="16"/>
        <v/>
      </c>
      <c r="E88" s="93" t="str">
        <f t="shared" si="11"/>
        <v/>
      </c>
      <c r="F88" s="92" t="str">
        <f t="shared" si="12"/>
        <v/>
      </c>
      <c r="G88" s="92" t="str">
        <f t="shared" si="13"/>
        <v/>
      </c>
      <c r="H88" s="92" t="str">
        <f t="shared" si="17"/>
        <v/>
      </c>
      <c r="I88" s="92" t="str">
        <f t="shared" si="14"/>
        <v/>
      </c>
      <c r="J88" s="95"/>
      <c r="K88" s="95"/>
      <c r="L88" s="95"/>
      <c r="M88" s="95"/>
      <c r="N88" s="95"/>
    </row>
    <row r="89" spans="1:14" x14ac:dyDescent="0.2">
      <c r="A89" s="90" t="str">
        <f t="shared" si="9"/>
        <v/>
      </c>
      <c r="B89" s="91" t="str">
        <f t="shared" si="10"/>
        <v/>
      </c>
      <c r="C89" s="92" t="str">
        <f t="shared" si="15"/>
        <v/>
      </c>
      <c r="D89" s="92" t="str">
        <f t="shared" si="16"/>
        <v/>
      </c>
      <c r="E89" s="93" t="str">
        <f t="shared" si="11"/>
        <v/>
      </c>
      <c r="F89" s="92" t="str">
        <f t="shared" si="12"/>
        <v/>
      </c>
      <c r="G89" s="92" t="str">
        <f t="shared" si="13"/>
        <v/>
      </c>
      <c r="H89" s="92" t="str">
        <f t="shared" si="17"/>
        <v/>
      </c>
      <c r="I89" s="92" t="str">
        <f t="shared" si="14"/>
        <v/>
      </c>
      <c r="J89" s="95"/>
      <c r="K89" s="95"/>
      <c r="L89" s="95"/>
      <c r="M89" s="95"/>
      <c r="N89" s="95"/>
    </row>
    <row r="90" spans="1:14" x14ac:dyDescent="0.2">
      <c r="A90" s="90" t="str">
        <f t="shared" si="9"/>
        <v/>
      </c>
      <c r="B90" s="91" t="str">
        <f t="shared" si="10"/>
        <v/>
      </c>
      <c r="C90" s="92" t="str">
        <f t="shared" si="15"/>
        <v/>
      </c>
      <c r="D90" s="92" t="str">
        <f t="shared" si="16"/>
        <v/>
      </c>
      <c r="E90" s="93" t="str">
        <f t="shared" si="11"/>
        <v/>
      </c>
      <c r="F90" s="92" t="str">
        <f t="shared" si="12"/>
        <v/>
      </c>
      <c r="G90" s="92" t="str">
        <f t="shared" si="13"/>
        <v/>
      </c>
      <c r="H90" s="92" t="str">
        <f t="shared" si="17"/>
        <v/>
      </c>
      <c r="I90" s="92" t="str">
        <f t="shared" si="14"/>
        <v/>
      </c>
      <c r="J90" s="95"/>
      <c r="K90" s="95"/>
      <c r="L90" s="95"/>
      <c r="M90" s="95"/>
      <c r="N90" s="95"/>
    </row>
    <row r="91" spans="1:14" x14ac:dyDescent="0.2">
      <c r="A91" s="90" t="str">
        <f t="shared" si="9"/>
        <v/>
      </c>
      <c r="B91" s="91" t="str">
        <f t="shared" si="10"/>
        <v/>
      </c>
      <c r="C91" s="92" t="str">
        <f t="shared" si="15"/>
        <v/>
      </c>
      <c r="D91" s="92" t="str">
        <f t="shared" si="16"/>
        <v/>
      </c>
      <c r="E91" s="93" t="str">
        <f t="shared" si="11"/>
        <v/>
      </c>
      <c r="F91" s="92" t="str">
        <f t="shared" si="12"/>
        <v/>
      </c>
      <c r="G91" s="92" t="str">
        <f t="shared" si="13"/>
        <v/>
      </c>
      <c r="H91" s="92" t="str">
        <f t="shared" si="17"/>
        <v/>
      </c>
      <c r="I91" s="92" t="str">
        <f t="shared" si="14"/>
        <v/>
      </c>
      <c r="J91" s="95"/>
      <c r="K91" s="95"/>
      <c r="L91" s="95"/>
      <c r="M91" s="95"/>
      <c r="N91" s="95"/>
    </row>
    <row r="92" spans="1:14" x14ac:dyDescent="0.2">
      <c r="A92" s="90" t="str">
        <f t="shared" si="9"/>
        <v/>
      </c>
      <c r="B92" s="91" t="str">
        <f t="shared" si="10"/>
        <v/>
      </c>
      <c r="C92" s="92" t="str">
        <f t="shared" si="15"/>
        <v/>
      </c>
      <c r="D92" s="92" t="str">
        <f t="shared" si="16"/>
        <v/>
      </c>
      <c r="E92" s="93" t="str">
        <f t="shared" si="11"/>
        <v/>
      </c>
      <c r="F92" s="92" t="str">
        <f t="shared" si="12"/>
        <v/>
      </c>
      <c r="G92" s="92" t="str">
        <f t="shared" si="13"/>
        <v/>
      </c>
      <c r="H92" s="92" t="str">
        <f t="shared" si="17"/>
        <v/>
      </c>
      <c r="I92" s="92" t="str">
        <f t="shared" si="14"/>
        <v/>
      </c>
      <c r="J92" s="95"/>
      <c r="K92" s="95"/>
      <c r="L92" s="95"/>
      <c r="M92" s="95"/>
      <c r="N92" s="95"/>
    </row>
    <row r="93" spans="1:14" x14ac:dyDescent="0.2">
      <c r="A93" s="90" t="str">
        <f t="shared" si="9"/>
        <v/>
      </c>
      <c r="B93" s="91" t="str">
        <f t="shared" si="10"/>
        <v/>
      </c>
      <c r="C93" s="92" t="str">
        <f t="shared" si="15"/>
        <v/>
      </c>
      <c r="D93" s="92" t="str">
        <f t="shared" si="16"/>
        <v/>
      </c>
      <c r="E93" s="93" t="str">
        <f t="shared" si="11"/>
        <v/>
      </c>
      <c r="F93" s="92" t="str">
        <f t="shared" si="12"/>
        <v/>
      </c>
      <c r="G93" s="92" t="str">
        <f t="shared" si="13"/>
        <v/>
      </c>
      <c r="H93" s="92" t="str">
        <f t="shared" si="17"/>
        <v/>
      </c>
      <c r="I93" s="92" t="str">
        <f t="shared" si="14"/>
        <v/>
      </c>
      <c r="J93" s="95"/>
      <c r="K93" s="95"/>
      <c r="L93" s="95"/>
      <c r="M93" s="95"/>
      <c r="N93" s="95"/>
    </row>
    <row r="94" spans="1:14" x14ac:dyDescent="0.2">
      <c r="A94" s="90" t="str">
        <f t="shared" si="9"/>
        <v/>
      </c>
      <c r="B94" s="91" t="str">
        <f t="shared" si="10"/>
        <v/>
      </c>
      <c r="C94" s="92" t="str">
        <f t="shared" si="15"/>
        <v/>
      </c>
      <c r="D94" s="92" t="str">
        <f t="shared" si="16"/>
        <v/>
      </c>
      <c r="E94" s="93" t="str">
        <f t="shared" si="11"/>
        <v/>
      </c>
      <c r="F94" s="92" t="str">
        <f t="shared" si="12"/>
        <v/>
      </c>
      <c r="G94" s="92" t="str">
        <f t="shared" si="13"/>
        <v/>
      </c>
      <c r="H94" s="92" t="str">
        <f t="shared" si="17"/>
        <v/>
      </c>
      <c r="I94" s="92" t="str">
        <f t="shared" si="14"/>
        <v/>
      </c>
      <c r="J94" s="95"/>
      <c r="K94" s="95"/>
      <c r="L94" s="95"/>
      <c r="M94" s="95"/>
      <c r="N94" s="95"/>
    </row>
    <row r="95" spans="1:14" x14ac:dyDescent="0.2">
      <c r="A95" s="90" t="str">
        <f t="shared" si="9"/>
        <v/>
      </c>
      <c r="B95" s="91" t="str">
        <f t="shared" si="10"/>
        <v/>
      </c>
      <c r="C95" s="92" t="str">
        <f t="shared" si="15"/>
        <v/>
      </c>
      <c r="D95" s="92" t="str">
        <f t="shared" si="16"/>
        <v/>
      </c>
      <c r="E95" s="93" t="str">
        <f t="shared" si="11"/>
        <v/>
      </c>
      <c r="F95" s="92" t="str">
        <f t="shared" si="12"/>
        <v/>
      </c>
      <c r="G95" s="92" t="str">
        <f t="shared" si="13"/>
        <v/>
      </c>
      <c r="H95" s="92" t="str">
        <f t="shared" si="17"/>
        <v/>
      </c>
      <c r="I95" s="92" t="str">
        <f t="shared" si="14"/>
        <v/>
      </c>
      <c r="J95" s="95"/>
      <c r="K95" s="95"/>
      <c r="L95" s="95"/>
      <c r="M95" s="95"/>
      <c r="N95" s="95"/>
    </row>
    <row r="96" spans="1:14" x14ac:dyDescent="0.2">
      <c r="A96" s="90" t="str">
        <f t="shared" si="9"/>
        <v/>
      </c>
      <c r="B96" s="91" t="str">
        <f t="shared" si="10"/>
        <v/>
      </c>
      <c r="C96" s="92" t="str">
        <f t="shared" si="15"/>
        <v/>
      </c>
      <c r="D96" s="92" t="str">
        <f t="shared" si="16"/>
        <v/>
      </c>
      <c r="E96" s="93" t="str">
        <f t="shared" si="11"/>
        <v/>
      </c>
      <c r="F96" s="92" t="str">
        <f t="shared" si="12"/>
        <v/>
      </c>
      <c r="G96" s="92" t="str">
        <f t="shared" si="13"/>
        <v/>
      </c>
      <c r="H96" s="92" t="str">
        <f t="shared" si="17"/>
        <v/>
      </c>
      <c r="I96" s="92" t="str">
        <f t="shared" si="14"/>
        <v/>
      </c>
      <c r="J96" s="95"/>
      <c r="K96" s="95"/>
      <c r="L96" s="95"/>
      <c r="M96" s="95"/>
      <c r="N96" s="95"/>
    </row>
    <row r="97" spans="1:14" x14ac:dyDescent="0.2">
      <c r="A97" s="90" t="str">
        <f t="shared" si="9"/>
        <v/>
      </c>
      <c r="B97" s="91" t="str">
        <f t="shared" si="10"/>
        <v/>
      </c>
      <c r="C97" s="92" t="str">
        <f t="shared" si="15"/>
        <v/>
      </c>
      <c r="D97" s="92" t="str">
        <f t="shared" si="16"/>
        <v/>
      </c>
      <c r="E97" s="93" t="str">
        <f t="shared" si="11"/>
        <v/>
      </c>
      <c r="F97" s="92" t="str">
        <f t="shared" si="12"/>
        <v/>
      </c>
      <c r="G97" s="92" t="str">
        <f t="shared" si="13"/>
        <v/>
      </c>
      <c r="H97" s="92" t="str">
        <f t="shared" si="17"/>
        <v/>
      </c>
      <c r="I97" s="92" t="str">
        <f t="shared" si="14"/>
        <v/>
      </c>
      <c r="J97" s="95"/>
      <c r="K97" s="95"/>
      <c r="L97" s="95"/>
      <c r="M97" s="95"/>
      <c r="N97" s="95"/>
    </row>
    <row r="98" spans="1:14" x14ac:dyDescent="0.2">
      <c r="A98" s="90" t="str">
        <f t="shared" si="9"/>
        <v/>
      </c>
      <c r="B98" s="91" t="str">
        <f t="shared" si="10"/>
        <v/>
      </c>
      <c r="C98" s="92" t="str">
        <f t="shared" si="15"/>
        <v/>
      </c>
      <c r="D98" s="92" t="str">
        <f t="shared" si="16"/>
        <v/>
      </c>
      <c r="E98" s="93" t="str">
        <f t="shared" si="11"/>
        <v/>
      </c>
      <c r="F98" s="92" t="str">
        <f t="shared" si="12"/>
        <v/>
      </c>
      <c r="G98" s="92" t="str">
        <f t="shared" si="13"/>
        <v/>
      </c>
      <c r="H98" s="92" t="str">
        <f t="shared" si="17"/>
        <v/>
      </c>
      <c r="I98" s="92" t="str">
        <f t="shared" si="14"/>
        <v/>
      </c>
      <c r="J98" s="95"/>
      <c r="K98" s="95"/>
      <c r="L98" s="95"/>
      <c r="M98" s="95"/>
      <c r="N98" s="95"/>
    </row>
    <row r="99" spans="1:14" x14ac:dyDescent="0.2">
      <c r="A99" s="90" t="str">
        <f t="shared" si="9"/>
        <v/>
      </c>
      <c r="B99" s="91" t="str">
        <f t="shared" si="10"/>
        <v/>
      </c>
      <c r="C99" s="92" t="str">
        <f t="shared" si="15"/>
        <v/>
      </c>
      <c r="D99" s="92" t="str">
        <f t="shared" si="16"/>
        <v/>
      </c>
      <c r="E99" s="93" t="str">
        <f t="shared" si="11"/>
        <v/>
      </c>
      <c r="F99" s="92" t="str">
        <f t="shared" si="12"/>
        <v/>
      </c>
      <c r="G99" s="92" t="str">
        <f t="shared" si="13"/>
        <v/>
      </c>
      <c r="H99" s="92" t="str">
        <f t="shared" si="17"/>
        <v/>
      </c>
      <c r="I99" s="92" t="str">
        <f t="shared" si="14"/>
        <v/>
      </c>
      <c r="J99" s="95"/>
      <c r="K99" s="95"/>
      <c r="L99" s="95"/>
      <c r="M99" s="95"/>
      <c r="N99" s="95"/>
    </row>
    <row r="100" spans="1:14" x14ac:dyDescent="0.2">
      <c r="A100" s="90" t="str">
        <f t="shared" si="9"/>
        <v/>
      </c>
      <c r="B100" s="91" t="str">
        <f t="shared" si="10"/>
        <v/>
      </c>
      <c r="C100" s="92" t="str">
        <f t="shared" si="15"/>
        <v/>
      </c>
      <c r="D100" s="92" t="str">
        <f t="shared" si="16"/>
        <v/>
      </c>
      <c r="E100" s="93" t="str">
        <f t="shared" si="11"/>
        <v/>
      </c>
      <c r="F100" s="92" t="str">
        <f t="shared" si="12"/>
        <v/>
      </c>
      <c r="G100" s="92" t="str">
        <f t="shared" si="13"/>
        <v/>
      </c>
      <c r="H100" s="92" t="str">
        <f t="shared" si="17"/>
        <v/>
      </c>
      <c r="I100" s="92" t="str">
        <f t="shared" si="14"/>
        <v/>
      </c>
      <c r="J100" s="95"/>
      <c r="K100" s="95"/>
      <c r="L100" s="95"/>
      <c r="M100" s="95"/>
      <c r="N100" s="95"/>
    </row>
    <row r="101" spans="1:14" x14ac:dyDescent="0.2">
      <c r="A101" s="90" t="str">
        <f t="shared" si="9"/>
        <v/>
      </c>
      <c r="B101" s="91" t="str">
        <f t="shared" si="10"/>
        <v/>
      </c>
      <c r="C101" s="92" t="str">
        <f t="shared" si="15"/>
        <v/>
      </c>
      <c r="D101" s="92" t="str">
        <f t="shared" si="16"/>
        <v/>
      </c>
      <c r="E101" s="93" t="str">
        <f t="shared" si="11"/>
        <v/>
      </c>
      <c r="F101" s="92" t="str">
        <f t="shared" si="12"/>
        <v/>
      </c>
      <c r="G101" s="92" t="str">
        <f t="shared" si="13"/>
        <v/>
      </c>
      <c r="H101" s="92" t="str">
        <f t="shared" si="17"/>
        <v/>
      </c>
      <c r="I101" s="92" t="str">
        <f t="shared" si="14"/>
        <v/>
      </c>
      <c r="J101" s="95"/>
      <c r="K101" s="95"/>
      <c r="L101" s="95"/>
      <c r="M101" s="95"/>
      <c r="N101" s="95"/>
    </row>
    <row r="102" spans="1:14" x14ac:dyDescent="0.2">
      <c r="A102" s="90" t="str">
        <f t="shared" si="9"/>
        <v/>
      </c>
      <c r="B102" s="91" t="str">
        <f t="shared" si="10"/>
        <v/>
      </c>
      <c r="C102" s="92" t="str">
        <f t="shared" si="15"/>
        <v/>
      </c>
      <c r="D102" s="92" t="str">
        <f t="shared" si="16"/>
        <v/>
      </c>
      <c r="E102" s="93" t="str">
        <f t="shared" si="11"/>
        <v/>
      </c>
      <c r="F102" s="92" t="str">
        <f t="shared" si="12"/>
        <v/>
      </c>
      <c r="G102" s="92" t="str">
        <f t="shared" si="13"/>
        <v/>
      </c>
      <c r="H102" s="92" t="str">
        <f t="shared" si="17"/>
        <v/>
      </c>
      <c r="I102" s="92" t="str">
        <f t="shared" si="14"/>
        <v/>
      </c>
      <c r="J102" s="95"/>
      <c r="K102" s="95"/>
      <c r="L102" s="95"/>
      <c r="M102" s="95"/>
      <c r="N102" s="95"/>
    </row>
    <row r="103" spans="1:14" x14ac:dyDescent="0.2">
      <c r="A103" s="90" t="str">
        <f t="shared" si="9"/>
        <v/>
      </c>
      <c r="B103" s="91" t="str">
        <f t="shared" si="10"/>
        <v/>
      </c>
      <c r="C103" s="92" t="str">
        <f t="shared" si="15"/>
        <v/>
      </c>
      <c r="D103" s="92" t="str">
        <f t="shared" si="16"/>
        <v/>
      </c>
      <c r="E103" s="93" t="str">
        <f t="shared" si="11"/>
        <v/>
      </c>
      <c r="F103" s="92" t="str">
        <f t="shared" si="12"/>
        <v/>
      </c>
      <c r="G103" s="92" t="str">
        <f t="shared" si="13"/>
        <v/>
      </c>
      <c r="H103" s="92" t="str">
        <f t="shared" si="17"/>
        <v/>
      </c>
      <c r="I103" s="92" t="str">
        <f t="shared" si="14"/>
        <v/>
      </c>
      <c r="J103" s="95"/>
      <c r="K103" s="95"/>
      <c r="L103" s="95"/>
      <c r="M103" s="95"/>
      <c r="N103" s="95"/>
    </row>
    <row r="104" spans="1:14" x14ac:dyDescent="0.2">
      <c r="A104" s="90" t="str">
        <f t="shared" si="9"/>
        <v/>
      </c>
      <c r="B104" s="91" t="str">
        <f t="shared" si="10"/>
        <v/>
      </c>
      <c r="C104" s="92" t="str">
        <f t="shared" si="15"/>
        <v/>
      </c>
      <c r="D104" s="92" t="str">
        <f t="shared" si="16"/>
        <v/>
      </c>
      <c r="E104" s="93" t="str">
        <f t="shared" si="11"/>
        <v/>
      </c>
      <c r="F104" s="92" t="str">
        <f t="shared" si="12"/>
        <v/>
      </c>
      <c r="G104" s="92" t="str">
        <f t="shared" si="13"/>
        <v/>
      </c>
      <c r="H104" s="92" t="str">
        <f t="shared" si="17"/>
        <v/>
      </c>
      <c r="I104" s="92" t="str">
        <f t="shared" si="14"/>
        <v/>
      </c>
      <c r="J104" s="95"/>
      <c r="K104" s="95"/>
      <c r="L104" s="95"/>
      <c r="M104" s="95"/>
      <c r="N104" s="95"/>
    </row>
    <row r="105" spans="1:14" x14ac:dyDescent="0.2">
      <c r="A105" s="90" t="str">
        <f t="shared" si="9"/>
        <v/>
      </c>
      <c r="B105" s="91" t="str">
        <f t="shared" si="10"/>
        <v/>
      </c>
      <c r="C105" s="92" t="str">
        <f t="shared" si="15"/>
        <v/>
      </c>
      <c r="D105" s="92" t="str">
        <f t="shared" si="16"/>
        <v/>
      </c>
      <c r="E105" s="93" t="str">
        <f t="shared" si="11"/>
        <v/>
      </c>
      <c r="F105" s="92" t="str">
        <f t="shared" si="12"/>
        <v/>
      </c>
      <c r="G105" s="92" t="str">
        <f t="shared" si="13"/>
        <v/>
      </c>
      <c r="H105" s="92" t="str">
        <f t="shared" si="17"/>
        <v/>
      </c>
      <c r="I105" s="92" t="str">
        <f t="shared" si="14"/>
        <v/>
      </c>
      <c r="J105" s="95"/>
      <c r="K105" s="95"/>
      <c r="L105" s="95"/>
      <c r="M105" s="95"/>
      <c r="N105" s="95"/>
    </row>
    <row r="106" spans="1:14" x14ac:dyDescent="0.2">
      <c r="A106" s="90" t="str">
        <f t="shared" si="9"/>
        <v/>
      </c>
      <c r="B106" s="91" t="str">
        <f t="shared" si="10"/>
        <v/>
      </c>
      <c r="C106" s="92" t="str">
        <f t="shared" si="15"/>
        <v/>
      </c>
      <c r="D106" s="92" t="str">
        <f t="shared" si="16"/>
        <v/>
      </c>
      <c r="E106" s="93" t="str">
        <f t="shared" si="11"/>
        <v/>
      </c>
      <c r="F106" s="92" t="str">
        <f t="shared" si="12"/>
        <v/>
      </c>
      <c r="G106" s="92" t="str">
        <f t="shared" si="13"/>
        <v/>
      </c>
      <c r="H106" s="92" t="str">
        <f t="shared" si="17"/>
        <v/>
      </c>
      <c r="I106" s="92" t="str">
        <f t="shared" si="14"/>
        <v/>
      </c>
      <c r="J106" s="95"/>
      <c r="K106" s="95"/>
      <c r="L106" s="95"/>
      <c r="M106" s="95"/>
      <c r="N106" s="95"/>
    </row>
    <row r="107" spans="1:14" x14ac:dyDescent="0.2">
      <c r="A107" s="90" t="str">
        <f t="shared" si="9"/>
        <v/>
      </c>
      <c r="B107" s="91" t="str">
        <f t="shared" si="10"/>
        <v/>
      </c>
      <c r="C107" s="92" t="str">
        <f t="shared" si="15"/>
        <v/>
      </c>
      <c r="D107" s="92" t="str">
        <f t="shared" si="16"/>
        <v/>
      </c>
      <c r="E107" s="93" t="str">
        <f t="shared" si="11"/>
        <v/>
      </c>
      <c r="F107" s="92" t="str">
        <f t="shared" si="12"/>
        <v/>
      </c>
      <c r="G107" s="92" t="str">
        <f t="shared" si="13"/>
        <v/>
      </c>
      <c r="H107" s="92" t="str">
        <f t="shared" si="17"/>
        <v/>
      </c>
      <c r="I107" s="92" t="str">
        <f t="shared" si="14"/>
        <v/>
      </c>
      <c r="J107" s="95"/>
      <c r="K107" s="95"/>
      <c r="L107" s="95"/>
      <c r="M107" s="95"/>
      <c r="N107" s="95"/>
    </row>
    <row r="108" spans="1:14" x14ac:dyDescent="0.2">
      <c r="A108" s="90" t="str">
        <f t="shared" si="9"/>
        <v/>
      </c>
      <c r="B108" s="91" t="str">
        <f t="shared" si="10"/>
        <v/>
      </c>
      <c r="C108" s="92" t="str">
        <f t="shared" si="15"/>
        <v/>
      </c>
      <c r="D108" s="92" t="str">
        <f t="shared" si="16"/>
        <v/>
      </c>
      <c r="E108" s="93" t="str">
        <f t="shared" si="11"/>
        <v/>
      </c>
      <c r="F108" s="92" t="str">
        <f t="shared" si="12"/>
        <v/>
      </c>
      <c r="G108" s="92" t="str">
        <f t="shared" si="13"/>
        <v/>
      </c>
      <c r="H108" s="92" t="str">
        <f t="shared" si="17"/>
        <v/>
      </c>
      <c r="I108" s="92" t="str">
        <f t="shared" si="14"/>
        <v/>
      </c>
      <c r="J108" s="95"/>
      <c r="K108" s="95"/>
      <c r="L108" s="95"/>
      <c r="M108" s="95"/>
      <c r="N108" s="95"/>
    </row>
    <row r="109" spans="1:14" x14ac:dyDescent="0.2">
      <c r="A109" s="90" t="str">
        <f t="shared" si="9"/>
        <v/>
      </c>
      <c r="B109" s="91" t="str">
        <f t="shared" si="10"/>
        <v/>
      </c>
      <c r="C109" s="92" t="str">
        <f t="shared" si="15"/>
        <v/>
      </c>
      <c r="D109" s="92" t="str">
        <f t="shared" si="16"/>
        <v/>
      </c>
      <c r="E109" s="93" t="str">
        <f t="shared" si="11"/>
        <v/>
      </c>
      <c r="F109" s="92" t="str">
        <f t="shared" si="12"/>
        <v/>
      </c>
      <c r="G109" s="92" t="str">
        <f t="shared" si="13"/>
        <v/>
      </c>
      <c r="H109" s="92" t="str">
        <f t="shared" si="17"/>
        <v/>
      </c>
      <c r="I109" s="92" t="str">
        <f t="shared" si="14"/>
        <v/>
      </c>
      <c r="J109" s="95"/>
      <c r="K109" s="95"/>
      <c r="L109" s="95"/>
      <c r="M109" s="95"/>
      <c r="N109" s="95"/>
    </row>
    <row r="110" spans="1:14" x14ac:dyDescent="0.2">
      <c r="A110" s="90" t="str">
        <f t="shared" si="9"/>
        <v/>
      </c>
      <c r="B110" s="91" t="str">
        <f t="shared" si="10"/>
        <v/>
      </c>
      <c r="C110" s="92" t="str">
        <f t="shared" si="15"/>
        <v/>
      </c>
      <c r="D110" s="92" t="str">
        <f t="shared" si="16"/>
        <v/>
      </c>
      <c r="E110" s="93" t="str">
        <f t="shared" si="11"/>
        <v/>
      </c>
      <c r="F110" s="92" t="str">
        <f t="shared" si="12"/>
        <v/>
      </c>
      <c r="G110" s="92" t="str">
        <f t="shared" si="13"/>
        <v/>
      </c>
      <c r="H110" s="92" t="str">
        <f t="shared" si="17"/>
        <v/>
      </c>
      <c r="I110" s="92" t="str">
        <f t="shared" si="14"/>
        <v/>
      </c>
      <c r="J110" s="95"/>
      <c r="K110" s="95"/>
      <c r="L110" s="95"/>
      <c r="M110" s="95"/>
      <c r="N110" s="95"/>
    </row>
    <row r="111" spans="1:14" x14ac:dyDescent="0.2">
      <c r="A111" s="90" t="str">
        <f t="shared" si="9"/>
        <v/>
      </c>
      <c r="B111" s="91" t="str">
        <f t="shared" si="10"/>
        <v/>
      </c>
      <c r="C111" s="92" t="str">
        <f t="shared" si="15"/>
        <v/>
      </c>
      <c r="D111" s="92" t="str">
        <f t="shared" si="16"/>
        <v/>
      </c>
      <c r="E111" s="93" t="str">
        <f t="shared" si="11"/>
        <v/>
      </c>
      <c r="F111" s="92" t="str">
        <f t="shared" si="12"/>
        <v/>
      </c>
      <c r="G111" s="92" t="str">
        <f t="shared" si="13"/>
        <v/>
      </c>
      <c r="H111" s="92" t="str">
        <f t="shared" si="17"/>
        <v/>
      </c>
      <c r="I111" s="92" t="str">
        <f t="shared" si="14"/>
        <v/>
      </c>
      <c r="J111" s="95"/>
      <c r="K111" s="95"/>
      <c r="L111" s="95"/>
      <c r="M111" s="95"/>
      <c r="N111" s="95"/>
    </row>
    <row r="112" spans="1:14" x14ac:dyDescent="0.2">
      <c r="A112" s="90" t="str">
        <f t="shared" si="9"/>
        <v/>
      </c>
      <c r="B112" s="91" t="str">
        <f t="shared" si="10"/>
        <v/>
      </c>
      <c r="C112" s="92" t="str">
        <f t="shared" si="15"/>
        <v/>
      </c>
      <c r="D112" s="92" t="str">
        <f t="shared" si="16"/>
        <v/>
      </c>
      <c r="E112" s="93" t="str">
        <f t="shared" si="11"/>
        <v/>
      </c>
      <c r="F112" s="92" t="str">
        <f t="shared" si="12"/>
        <v/>
      </c>
      <c r="G112" s="92" t="str">
        <f t="shared" si="13"/>
        <v/>
      </c>
      <c r="H112" s="92" t="str">
        <f t="shared" si="17"/>
        <v/>
      </c>
      <c r="I112" s="92" t="str">
        <f t="shared" si="14"/>
        <v/>
      </c>
      <c r="J112" s="95"/>
      <c r="K112" s="95"/>
      <c r="L112" s="95"/>
      <c r="M112" s="95"/>
      <c r="N112" s="95"/>
    </row>
    <row r="113" spans="1:14" x14ac:dyDescent="0.2">
      <c r="A113" s="90" t="str">
        <f t="shared" si="9"/>
        <v/>
      </c>
      <c r="B113" s="91" t="str">
        <f t="shared" si="10"/>
        <v/>
      </c>
      <c r="C113" s="92" t="str">
        <f t="shared" si="15"/>
        <v/>
      </c>
      <c r="D113" s="92" t="str">
        <f t="shared" si="16"/>
        <v/>
      </c>
      <c r="E113" s="93" t="str">
        <f t="shared" si="11"/>
        <v/>
      </c>
      <c r="F113" s="92" t="str">
        <f t="shared" si="12"/>
        <v/>
      </c>
      <c r="G113" s="92" t="str">
        <f t="shared" si="13"/>
        <v/>
      </c>
      <c r="H113" s="92" t="str">
        <f t="shared" si="17"/>
        <v/>
      </c>
      <c r="I113" s="92" t="str">
        <f t="shared" si="14"/>
        <v/>
      </c>
      <c r="J113" s="95"/>
      <c r="K113" s="95"/>
      <c r="L113" s="95"/>
      <c r="M113" s="95"/>
      <c r="N113" s="95"/>
    </row>
    <row r="114" spans="1:14" x14ac:dyDescent="0.2">
      <c r="A114" s="90" t="str">
        <f t="shared" si="9"/>
        <v/>
      </c>
      <c r="B114" s="91" t="str">
        <f t="shared" si="10"/>
        <v/>
      </c>
      <c r="C114" s="92" t="str">
        <f t="shared" si="15"/>
        <v/>
      </c>
      <c r="D114" s="92" t="str">
        <f t="shared" si="16"/>
        <v/>
      </c>
      <c r="E114" s="93" t="str">
        <f t="shared" si="11"/>
        <v/>
      </c>
      <c r="F114" s="92" t="str">
        <f t="shared" si="12"/>
        <v/>
      </c>
      <c r="G114" s="92" t="str">
        <f t="shared" si="13"/>
        <v/>
      </c>
      <c r="H114" s="92" t="str">
        <f t="shared" si="17"/>
        <v/>
      </c>
      <c r="I114" s="92" t="str">
        <f t="shared" si="14"/>
        <v/>
      </c>
      <c r="J114" s="95"/>
      <c r="K114" s="95"/>
      <c r="L114" s="95"/>
      <c r="M114" s="95"/>
      <c r="N114" s="95"/>
    </row>
    <row r="115" spans="1:14" x14ac:dyDescent="0.2">
      <c r="A115" s="90" t="str">
        <f t="shared" si="9"/>
        <v/>
      </c>
      <c r="B115" s="91" t="str">
        <f t="shared" si="10"/>
        <v/>
      </c>
      <c r="C115" s="92" t="str">
        <f t="shared" si="15"/>
        <v/>
      </c>
      <c r="D115" s="92" t="str">
        <f t="shared" si="16"/>
        <v/>
      </c>
      <c r="E115" s="93" t="str">
        <f t="shared" si="11"/>
        <v/>
      </c>
      <c r="F115" s="92" t="str">
        <f t="shared" si="12"/>
        <v/>
      </c>
      <c r="G115" s="92" t="str">
        <f t="shared" si="13"/>
        <v/>
      </c>
      <c r="H115" s="92" t="str">
        <f t="shared" si="17"/>
        <v/>
      </c>
      <c r="I115" s="92" t="str">
        <f t="shared" si="14"/>
        <v/>
      </c>
      <c r="J115" s="95"/>
      <c r="K115" s="95"/>
      <c r="L115" s="95"/>
      <c r="M115" s="95"/>
      <c r="N115" s="95"/>
    </row>
    <row r="116" spans="1:14" x14ac:dyDescent="0.2">
      <c r="A116" s="90" t="str">
        <f t="shared" si="9"/>
        <v/>
      </c>
      <c r="B116" s="91" t="str">
        <f t="shared" si="10"/>
        <v/>
      </c>
      <c r="C116" s="92" t="str">
        <f t="shared" si="15"/>
        <v/>
      </c>
      <c r="D116" s="92" t="str">
        <f t="shared" si="16"/>
        <v/>
      </c>
      <c r="E116" s="93" t="str">
        <f t="shared" si="11"/>
        <v/>
      </c>
      <c r="F116" s="92" t="str">
        <f t="shared" si="12"/>
        <v/>
      </c>
      <c r="G116" s="92" t="str">
        <f t="shared" si="13"/>
        <v/>
      </c>
      <c r="H116" s="92" t="str">
        <f t="shared" si="17"/>
        <v/>
      </c>
      <c r="I116" s="92" t="str">
        <f t="shared" si="14"/>
        <v/>
      </c>
      <c r="J116" s="95"/>
      <c r="K116" s="95"/>
      <c r="L116" s="95"/>
      <c r="M116" s="95"/>
      <c r="N116" s="95"/>
    </row>
    <row r="117" spans="1:14" x14ac:dyDescent="0.2">
      <c r="A117" s="90" t="str">
        <f t="shared" si="9"/>
        <v/>
      </c>
      <c r="B117" s="91" t="str">
        <f t="shared" si="10"/>
        <v/>
      </c>
      <c r="C117" s="92" t="str">
        <f t="shared" si="15"/>
        <v/>
      </c>
      <c r="D117" s="92" t="str">
        <f t="shared" si="16"/>
        <v/>
      </c>
      <c r="E117" s="93" t="str">
        <f t="shared" si="11"/>
        <v/>
      </c>
      <c r="F117" s="92" t="str">
        <f t="shared" si="12"/>
        <v/>
      </c>
      <c r="G117" s="92" t="str">
        <f t="shared" si="13"/>
        <v/>
      </c>
      <c r="H117" s="92" t="str">
        <f t="shared" si="17"/>
        <v/>
      </c>
      <c r="I117" s="92" t="str">
        <f t="shared" si="14"/>
        <v/>
      </c>
      <c r="J117" s="95"/>
      <c r="K117" s="95"/>
      <c r="L117" s="95"/>
      <c r="M117" s="95"/>
      <c r="N117" s="95"/>
    </row>
    <row r="118" spans="1:14" x14ac:dyDescent="0.2">
      <c r="A118" s="90" t="str">
        <f t="shared" si="9"/>
        <v/>
      </c>
      <c r="B118" s="91" t="str">
        <f t="shared" si="10"/>
        <v/>
      </c>
      <c r="C118" s="92" t="str">
        <f t="shared" si="15"/>
        <v/>
      </c>
      <c r="D118" s="92" t="str">
        <f t="shared" si="16"/>
        <v/>
      </c>
      <c r="E118" s="93" t="str">
        <f t="shared" si="11"/>
        <v/>
      </c>
      <c r="F118" s="92" t="str">
        <f t="shared" si="12"/>
        <v/>
      </c>
      <c r="G118" s="92" t="str">
        <f t="shared" si="13"/>
        <v/>
      </c>
      <c r="H118" s="92" t="str">
        <f t="shared" si="17"/>
        <v/>
      </c>
      <c r="I118" s="92" t="str">
        <f t="shared" si="14"/>
        <v/>
      </c>
      <c r="J118" s="95"/>
      <c r="K118" s="95"/>
      <c r="L118" s="95"/>
      <c r="M118" s="95"/>
      <c r="N118" s="95"/>
    </row>
    <row r="119" spans="1:14" x14ac:dyDescent="0.2">
      <c r="A119" s="90" t="str">
        <f t="shared" si="9"/>
        <v/>
      </c>
      <c r="B119" s="91" t="str">
        <f t="shared" si="10"/>
        <v/>
      </c>
      <c r="C119" s="92" t="str">
        <f t="shared" si="15"/>
        <v/>
      </c>
      <c r="D119" s="92" t="str">
        <f t="shared" si="16"/>
        <v/>
      </c>
      <c r="E119" s="93" t="str">
        <f t="shared" si="11"/>
        <v/>
      </c>
      <c r="F119" s="92" t="str">
        <f t="shared" si="12"/>
        <v/>
      </c>
      <c r="G119" s="92" t="str">
        <f t="shared" si="13"/>
        <v/>
      </c>
      <c r="H119" s="92" t="str">
        <f t="shared" si="17"/>
        <v/>
      </c>
      <c r="I119" s="92" t="str">
        <f t="shared" si="14"/>
        <v/>
      </c>
      <c r="J119" s="95"/>
      <c r="K119" s="95"/>
      <c r="L119" s="95"/>
      <c r="M119" s="95"/>
      <c r="N119" s="95"/>
    </row>
    <row r="120" spans="1:14" x14ac:dyDescent="0.2">
      <c r="A120" s="90" t="str">
        <f t="shared" si="9"/>
        <v/>
      </c>
      <c r="B120" s="91" t="str">
        <f t="shared" si="10"/>
        <v/>
      </c>
      <c r="C120" s="92" t="str">
        <f t="shared" si="15"/>
        <v/>
      </c>
      <c r="D120" s="92" t="str">
        <f t="shared" si="16"/>
        <v/>
      </c>
      <c r="E120" s="93" t="str">
        <f t="shared" si="11"/>
        <v/>
      </c>
      <c r="F120" s="92" t="str">
        <f t="shared" si="12"/>
        <v/>
      </c>
      <c r="G120" s="92" t="str">
        <f t="shared" si="13"/>
        <v/>
      </c>
      <c r="H120" s="92" t="str">
        <f t="shared" si="17"/>
        <v/>
      </c>
      <c r="I120" s="92" t="str">
        <f t="shared" si="14"/>
        <v/>
      </c>
      <c r="J120" s="95"/>
      <c r="K120" s="95"/>
      <c r="L120" s="95"/>
      <c r="M120" s="95"/>
      <c r="N120" s="95"/>
    </row>
    <row r="121" spans="1:14" x14ac:dyDescent="0.2">
      <c r="A121" s="90" t="str">
        <f t="shared" si="9"/>
        <v/>
      </c>
      <c r="B121" s="91" t="str">
        <f t="shared" si="10"/>
        <v/>
      </c>
      <c r="C121" s="92" t="str">
        <f t="shared" si="15"/>
        <v/>
      </c>
      <c r="D121" s="92" t="str">
        <f t="shared" si="16"/>
        <v/>
      </c>
      <c r="E121" s="93" t="str">
        <f t="shared" si="11"/>
        <v/>
      </c>
      <c r="F121" s="92" t="str">
        <f t="shared" si="12"/>
        <v/>
      </c>
      <c r="G121" s="92" t="str">
        <f t="shared" si="13"/>
        <v/>
      </c>
      <c r="H121" s="92" t="str">
        <f t="shared" si="17"/>
        <v/>
      </c>
      <c r="I121" s="92" t="str">
        <f t="shared" si="14"/>
        <v/>
      </c>
      <c r="J121" s="95"/>
      <c r="K121" s="95"/>
      <c r="L121" s="95"/>
      <c r="M121" s="95"/>
      <c r="N121" s="95"/>
    </row>
    <row r="122" spans="1:14" x14ac:dyDescent="0.2">
      <c r="A122" s="90" t="str">
        <f t="shared" si="9"/>
        <v/>
      </c>
      <c r="B122" s="91" t="str">
        <f t="shared" si="10"/>
        <v/>
      </c>
      <c r="C122" s="92" t="str">
        <f t="shared" si="15"/>
        <v/>
      </c>
      <c r="D122" s="92" t="str">
        <f t="shared" si="16"/>
        <v/>
      </c>
      <c r="E122" s="93" t="str">
        <f t="shared" si="11"/>
        <v/>
      </c>
      <c r="F122" s="92" t="str">
        <f t="shared" si="12"/>
        <v/>
      </c>
      <c r="G122" s="92" t="str">
        <f t="shared" si="13"/>
        <v/>
      </c>
      <c r="H122" s="92" t="str">
        <f t="shared" si="17"/>
        <v/>
      </c>
      <c r="I122" s="92" t="str">
        <f t="shared" si="14"/>
        <v/>
      </c>
      <c r="J122" s="95"/>
      <c r="K122" s="95"/>
      <c r="L122" s="95"/>
      <c r="M122" s="95"/>
      <c r="N122" s="95"/>
    </row>
    <row r="123" spans="1:14" x14ac:dyDescent="0.2">
      <c r="A123" s="90" t="str">
        <f t="shared" si="9"/>
        <v/>
      </c>
      <c r="B123" s="91" t="str">
        <f t="shared" si="10"/>
        <v/>
      </c>
      <c r="C123" s="92" t="str">
        <f t="shared" si="15"/>
        <v/>
      </c>
      <c r="D123" s="92" t="str">
        <f t="shared" si="16"/>
        <v/>
      </c>
      <c r="E123" s="93" t="str">
        <f t="shared" si="11"/>
        <v/>
      </c>
      <c r="F123" s="92" t="str">
        <f t="shared" si="12"/>
        <v/>
      </c>
      <c r="G123" s="92" t="str">
        <f t="shared" si="13"/>
        <v/>
      </c>
      <c r="H123" s="92" t="str">
        <f t="shared" si="17"/>
        <v/>
      </c>
      <c r="I123" s="92" t="str">
        <f t="shared" si="14"/>
        <v/>
      </c>
      <c r="J123" s="95"/>
      <c r="K123" s="95"/>
      <c r="L123" s="95"/>
      <c r="M123" s="95"/>
      <c r="N123" s="95"/>
    </row>
    <row r="124" spans="1:14" x14ac:dyDescent="0.2">
      <c r="A124" s="90" t="str">
        <f t="shared" si="9"/>
        <v/>
      </c>
      <c r="B124" s="91" t="str">
        <f t="shared" si="10"/>
        <v/>
      </c>
      <c r="C124" s="92" t="str">
        <f t="shared" si="15"/>
        <v/>
      </c>
      <c r="D124" s="92" t="str">
        <f t="shared" si="16"/>
        <v/>
      </c>
      <c r="E124" s="93" t="str">
        <f t="shared" si="11"/>
        <v/>
      </c>
      <c r="F124" s="92" t="str">
        <f t="shared" si="12"/>
        <v/>
      </c>
      <c r="G124" s="92" t="str">
        <f t="shared" si="13"/>
        <v/>
      </c>
      <c r="H124" s="92" t="str">
        <f t="shared" si="17"/>
        <v/>
      </c>
      <c r="I124" s="92" t="str">
        <f t="shared" si="14"/>
        <v/>
      </c>
      <c r="J124" s="95"/>
      <c r="K124" s="95"/>
      <c r="L124" s="95"/>
      <c r="M124" s="95"/>
      <c r="N124" s="95"/>
    </row>
    <row r="125" spans="1:14" x14ac:dyDescent="0.2">
      <c r="A125" s="90" t="str">
        <f t="shared" si="9"/>
        <v/>
      </c>
      <c r="B125" s="91" t="str">
        <f t="shared" si="10"/>
        <v/>
      </c>
      <c r="C125" s="92" t="str">
        <f t="shared" si="15"/>
        <v/>
      </c>
      <c r="D125" s="92" t="str">
        <f t="shared" si="16"/>
        <v/>
      </c>
      <c r="E125" s="93" t="str">
        <f t="shared" si="11"/>
        <v/>
      </c>
      <c r="F125" s="92" t="str">
        <f t="shared" si="12"/>
        <v/>
      </c>
      <c r="G125" s="92" t="str">
        <f t="shared" si="13"/>
        <v/>
      </c>
      <c r="H125" s="92" t="str">
        <f t="shared" si="17"/>
        <v/>
      </c>
      <c r="I125" s="92" t="str">
        <f t="shared" si="14"/>
        <v/>
      </c>
      <c r="J125" s="95"/>
      <c r="K125" s="95"/>
      <c r="L125" s="95"/>
      <c r="M125" s="95"/>
      <c r="N125" s="95"/>
    </row>
    <row r="126" spans="1:14" x14ac:dyDescent="0.2">
      <c r="A126" s="90" t="str">
        <f t="shared" si="9"/>
        <v/>
      </c>
      <c r="B126" s="91" t="str">
        <f t="shared" si="10"/>
        <v/>
      </c>
      <c r="C126" s="92" t="str">
        <f t="shared" si="15"/>
        <v/>
      </c>
      <c r="D126" s="92" t="str">
        <f t="shared" si="16"/>
        <v/>
      </c>
      <c r="E126" s="93" t="str">
        <f t="shared" si="11"/>
        <v/>
      </c>
      <c r="F126" s="92" t="str">
        <f t="shared" si="12"/>
        <v/>
      </c>
      <c r="G126" s="92" t="str">
        <f t="shared" si="13"/>
        <v/>
      </c>
      <c r="H126" s="92" t="str">
        <f t="shared" si="17"/>
        <v/>
      </c>
      <c r="I126" s="92" t="str">
        <f t="shared" si="14"/>
        <v/>
      </c>
      <c r="J126" s="95"/>
      <c r="K126" s="95"/>
      <c r="L126" s="95"/>
      <c r="M126" s="95"/>
      <c r="N126" s="95"/>
    </row>
    <row r="127" spans="1:14" x14ac:dyDescent="0.2">
      <c r="A127" s="90" t="str">
        <f t="shared" si="9"/>
        <v/>
      </c>
      <c r="B127" s="91" t="str">
        <f t="shared" si="10"/>
        <v/>
      </c>
      <c r="C127" s="92" t="str">
        <f t="shared" si="15"/>
        <v/>
      </c>
      <c r="D127" s="92" t="str">
        <f t="shared" si="16"/>
        <v/>
      </c>
      <c r="E127" s="93" t="str">
        <f t="shared" si="11"/>
        <v/>
      </c>
      <c r="F127" s="92" t="str">
        <f t="shared" si="12"/>
        <v/>
      </c>
      <c r="G127" s="92" t="str">
        <f t="shared" si="13"/>
        <v/>
      </c>
      <c r="H127" s="92" t="str">
        <f t="shared" si="17"/>
        <v/>
      </c>
      <c r="I127" s="92" t="str">
        <f t="shared" si="14"/>
        <v/>
      </c>
      <c r="J127" s="95"/>
      <c r="K127" s="95"/>
      <c r="L127" s="95"/>
      <c r="M127" s="95"/>
      <c r="N127" s="95"/>
    </row>
    <row r="128" spans="1:14" x14ac:dyDescent="0.2">
      <c r="A128" s="90" t="str">
        <f t="shared" si="9"/>
        <v/>
      </c>
      <c r="B128" s="91" t="str">
        <f t="shared" si="10"/>
        <v/>
      </c>
      <c r="C128" s="92" t="str">
        <f t="shared" si="15"/>
        <v/>
      </c>
      <c r="D128" s="92" t="str">
        <f t="shared" si="16"/>
        <v/>
      </c>
      <c r="E128" s="93" t="str">
        <f t="shared" si="11"/>
        <v/>
      </c>
      <c r="F128" s="92" t="str">
        <f t="shared" si="12"/>
        <v/>
      </c>
      <c r="G128" s="92" t="str">
        <f t="shared" si="13"/>
        <v/>
      </c>
      <c r="H128" s="92" t="str">
        <f t="shared" si="17"/>
        <v/>
      </c>
      <c r="I128" s="92" t="str">
        <f t="shared" si="14"/>
        <v/>
      </c>
      <c r="J128" s="95"/>
      <c r="K128" s="95"/>
      <c r="L128" s="95"/>
      <c r="M128" s="95"/>
      <c r="N128" s="95"/>
    </row>
    <row r="129" spans="1:14" x14ac:dyDescent="0.2">
      <c r="A129" s="90" t="str">
        <f t="shared" si="9"/>
        <v/>
      </c>
      <c r="B129" s="91" t="str">
        <f t="shared" si="10"/>
        <v/>
      </c>
      <c r="C129" s="92" t="str">
        <f t="shared" si="15"/>
        <v/>
      </c>
      <c r="D129" s="92" t="str">
        <f t="shared" si="16"/>
        <v/>
      </c>
      <c r="E129" s="93" t="str">
        <f t="shared" si="11"/>
        <v/>
      </c>
      <c r="F129" s="92" t="str">
        <f t="shared" si="12"/>
        <v/>
      </c>
      <c r="G129" s="92" t="str">
        <f t="shared" si="13"/>
        <v/>
      </c>
      <c r="H129" s="92" t="str">
        <f t="shared" si="17"/>
        <v/>
      </c>
      <c r="I129" s="92" t="str">
        <f t="shared" si="14"/>
        <v/>
      </c>
      <c r="J129" s="95"/>
      <c r="K129" s="95"/>
      <c r="L129" s="95"/>
      <c r="M129" s="95"/>
      <c r="N129" s="95"/>
    </row>
    <row r="130" spans="1:14" x14ac:dyDescent="0.2">
      <c r="A130" s="90" t="str">
        <f t="shared" si="9"/>
        <v/>
      </c>
      <c r="B130" s="91" t="str">
        <f t="shared" si="10"/>
        <v/>
      </c>
      <c r="C130" s="92" t="str">
        <f t="shared" si="15"/>
        <v/>
      </c>
      <c r="D130" s="92" t="str">
        <f t="shared" si="16"/>
        <v/>
      </c>
      <c r="E130" s="93" t="str">
        <f t="shared" si="11"/>
        <v/>
      </c>
      <c r="F130" s="92" t="str">
        <f t="shared" si="12"/>
        <v/>
      </c>
      <c r="G130" s="92" t="str">
        <f t="shared" si="13"/>
        <v/>
      </c>
      <c r="H130" s="92" t="str">
        <f t="shared" si="17"/>
        <v/>
      </c>
      <c r="I130" s="92" t="str">
        <f t="shared" si="14"/>
        <v/>
      </c>
      <c r="J130" s="95"/>
      <c r="K130" s="95"/>
      <c r="L130" s="95"/>
      <c r="M130" s="95"/>
      <c r="N130" s="95"/>
    </row>
    <row r="131" spans="1:14" x14ac:dyDescent="0.2">
      <c r="A131" s="90" t="str">
        <f t="shared" si="9"/>
        <v/>
      </c>
      <c r="B131" s="91" t="str">
        <f t="shared" si="10"/>
        <v/>
      </c>
      <c r="C131" s="92" t="str">
        <f t="shared" si="15"/>
        <v/>
      </c>
      <c r="D131" s="92" t="str">
        <f t="shared" si="16"/>
        <v/>
      </c>
      <c r="E131" s="93" t="str">
        <f t="shared" si="11"/>
        <v/>
      </c>
      <c r="F131" s="92" t="str">
        <f t="shared" si="12"/>
        <v/>
      </c>
      <c r="G131" s="92" t="str">
        <f t="shared" si="13"/>
        <v/>
      </c>
      <c r="H131" s="92" t="str">
        <f t="shared" si="17"/>
        <v/>
      </c>
      <c r="I131" s="92" t="str">
        <f t="shared" si="14"/>
        <v/>
      </c>
      <c r="J131" s="95"/>
      <c r="K131" s="95"/>
      <c r="L131" s="95"/>
      <c r="M131" s="95"/>
      <c r="N131" s="95"/>
    </row>
    <row r="132" spans="1:14" x14ac:dyDescent="0.2">
      <c r="A132" s="90" t="str">
        <f t="shared" si="9"/>
        <v/>
      </c>
      <c r="B132" s="91" t="str">
        <f t="shared" si="10"/>
        <v/>
      </c>
      <c r="C132" s="92" t="str">
        <f t="shared" si="15"/>
        <v/>
      </c>
      <c r="D132" s="92" t="str">
        <f t="shared" si="16"/>
        <v/>
      </c>
      <c r="E132" s="93" t="str">
        <f t="shared" si="11"/>
        <v/>
      </c>
      <c r="F132" s="92" t="str">
        <f t="shared" si="12"/>
        <v/>
      </c>
      <c r="G132" s="92" t="str">
        <f t="shared" si="13"/>
        <v/>
      </c>
      <c r="H132" s="92" t="str">
        <f t="shared" si="17"/>
        <v/>
      </c>
      <c r="I132" s="92" t="str">
        <f t="shared" si="14"/>
        <v/>
      </c>
      <c r="J132" s="95"/>
      <c r="K132" s="95"/>
      <c r="L132" s="95"/>
      <c r="M132" s="95"/>
      <c r="N132" s="95"/>
    </row>
    <row r="133" spans="1:14" x14ac:dyDescent="0.2">
      <c r="A133" s="90" t="str">
        <f t="shared" si="9"/>
        <v/>
      </c>
      <c r="B133" s="91" t="str">
        <f t="shared" si="10"/>
        <v/>
      </c>
      <c r="C133" s="92" t="str">
        <f t="shared" si="15"/>
        <v/>
      </c>
      <c r="D133" s="92" t="str">
        <f t="shared" si="16"/>
        <v/>
      </c>
      <c r="E133" s="93" t="str">
        <f t="shared" si="11"/>
        <v/>
      </c>
      <c r="F133" s="92" t="str">
        <f t="shared" si="12"/>
        <v/>
      </c>
      <c r="G133" s="92" t="str">
        <f t="shared" si="13"/>
        <v/>
      </c>
      <c r="H133" s="92" t="str">
        <f t="shared" si="17"/>
        <v/>
      </c>
      <c r="I133" s="92" t="str">
        <f t="shared" si="14"/>
        <v/>
      </c>
      <c r="J133" s="95"/>
      <c r="K133" s="95"/>
      <c r="L133" s="95"/>
      <c r="M133" s="95"/>
      <c r="N133" s="95"/>
    </row>
    <row r="134" spans="1:14" x14ac:dyDescent="0.2">
      <c r="A134" s="90" t="str">
        <f t="shared" si="9"/>
        <v/>
      </c>
      <c r="B134" s="91" t="str">
        <f t="shared" si="10"/>
        <v/>
      </c>
      <c r="C134" s="92" t="str">
        <f t="shared" si="15"/>
        <v/>
      </c>
      <c r="D134" s="92" t="str">
        <f t="shared" si="16"/>
        <v/>
      </c>
      <c r="E134" s="93" t="str">
        <f t="shared" si="11"/>
        <v/>
      </c>
      <c r="F134" s="92" t="str">
        <f t="shared" si="12"/>
        <v/>
      </c>
      <c r="G134" s="92" t="str">
        <f t="shared" si="13"/>
        <v/>
      </c>
      <c r="H134" s="92" t="str">
        <f t="shared" si="17"/>
        <v/>
      </c>
      <c r="I134" s="92" t="str">
        <f t="shared" si="14"/>
        <v/>
      </c>
      <c r="J134" s="95"/>
      <c r="K134" s="95"/>
      <c r="L134" s="95"/>
      <c r="M134" s="95"/>
      <c r="N134" s="95"/>
    </row>
    <row r="135" spans="1:14" x14ac:dyDescent="0.2">
      <c r="A135" s="90" t="str">
        <f t="shared" si="9"/>
        <v/>
      </c>
      <c r="B135" s="91" t="str">
        <f t="shared" si="10"/>
        <v/>
      </c>
      <c r="C135" s="92" t="str">
        <f t="shared" si="15"/>
        <v/>
      </c>
      <c r="D135" s="92" t="str">
        <f t="shared" si="16"/>
        <v/>
      </c>
      <c r="E135" s="93" t="str">
        <f t="shared" si="11"/>
        <v/>
      </c>
      <c r="F135" s="92" t="str">
        <f t="shared" si="12"/>
        <v/>
      </c>
      <c r="G135" s="92" t="str">
        <f t="shared" si="13"/>
        <v/>
      </c>
      <c r="H135" s="92" t="str">
        <f t="shared" si="17"/>
        <v/>
      </c>
      <c r="I135" s="92" t="str">
        <f t="shared" si="14"/>
        <v/>
      </c>
      <c r="J135" s="95"/>
      <c r="K135" s="95"/>
      <c r="L135" s="95"/>
      <c r="M135" s="95"/>
      <c r="N135" s="95"/>
    </row>
    <row r="136" spans="1:14" x14ac:dyDescent="0.2">
      <c r="A136" s="90" t="str">
        <f t="shared" si="9"/>
        <v/>
      </c>
      <c r="B136" s="91" t="str">
        <f t="shared" si="10"/>
        <v/>
      </c>
      <c r="C136" s="92" t="str">
        <f t="shared" si="15"/>
        <v/>
      </c>
      <c r="D136" s="92" t="str">
        <f t="shared" si="16"/>
        <v/>
      </c>
      <c r="E136" s="93" t="str">
        <f t="shared" si="11"/>
        <v/>
      </c>
      <c r="F136" s="92" t="str">
        <f t="shared" si="12"/>
        <v/>
      </c>
      <c r="G136" s="92" t="str">
        <f t="shared" si="13"/>
        <v/>
      </c>
      <c r="H136" s="92" t="str">
        <f t="shared" si="17"/>
        <v/>
      </c>
      <c r="I136" s="92" t="str">
        <f t="shared" si="14"/>
        <v/>
      </c>
      <c r="J136" s="95"/>
      <c r="K136" s="95"/>
      <c r="L136" s="95"/>
      <c r="M136" s="95"/>
      <c r="N136" s="95"/>
    </row>
    <row r="137" spans="1:14" x14ac:dyDescent="0.2">
      <c r="A137" s="90" t="str">
        <f t="shared" si="9"/>
        <v/>
      </c>
      <c r="B137" s="91" t="str">
        <f t="shared" si="10"/>
        <v/>
      </c>
      <c r="C137" s="92" t="str">
        <f t="shared" si="15"/>
        <v/>
      </c>
      <c r="D137" s="92" t="str">
        <f t="shared" si="16"/>
        <v/>
      </c>
      <c r="E137" s="93" t="str">
        <f t="shared" si="11"/>
        <v/>
      </c>
      <c r="F137" s="92" t="str">
        <f t="shared" si="12"/>
        <v/>
      </c>
      <c r="G137" s="92" t="str">
        <f t="shared" si="13"/>
        <v/>
      </c>
      <c r="H137" s="92" t="str">
        <f t="shared" si="17"/>
        <v/>
      </c>
      <c r="I137" s="92" t="str">
        <f t="shared" si="14"/>
        <v/>
      </c>
      <c r="J137" s="95"/>
      <c r="K137" s="95"/>
      <c r="L137" s="95"/>
      <c r="M137" s="95"/>
      <c r="N137" s="95"/>
    </row>
    <row r="138" spans="1:14" x14ac:dyDescent="0.2">
      <c r="A138" s="90" t="str">
        <f t="shared" si="9"/>
        <v/>
      </c>
      <c r="B138" s="91" t="str">
        <f t="shared" si="10"/>
        <v/>
      </c>
      <c r="C138" s="92" t="str">
        <f t="shared" si="15"/>
        <v/>
      </c>
      <c r="D138" s="92" t="str">
        <f t="shared" si="16"/>
        <v/>
      </c>
      <c r="E138" s="93" t="str">
        <f t="shared" si="11"/>
        <v/>
      </c>
      <c r="F138" s="92" t="str">
        <f t="shared" si="12"/>
        <v/>
      </c>
      <c r="G138" s="92" t="str">
        <f t="shared" si="13"/>
        <v/>
      </c>
      <c r="H138" s="92" t="str">
        <f t="shared" si="17"/>
        <v/>
      </c>
      <c r="I138" s="92" t="str">
        <f t="shared" si="14"/>
        <v/>
      </c>
      <c r="J138" s="95"/>
      <c r="K138" s="95"/>
      <c r="L138" s="95"/>
      <c r="M138" s="95"/>
      <c r="N138" s="95"/>
    </row>
    <row r="139" spans="1:14" x14ac:dyDescent="0.2">
      <c r="A139" s="90" t="str">
        <f t="shared" si="9"/>
        <v/>
      </c>
      <c r="B139" s="91" t="str">
        <f t="shared" si="10"/>
        <v/>
      </c>
      <c r="C139" s="92" t="str">
        <f t="shared" si="15"/>
        <v/>
      </c>
      <c r="D139" s="92" t="str">
        <f t="shared" si="16"/>
        <v/>
      </c>
      <c r="E139" s="93" t="str">
        <f t="shared" si="11"/>
        <v/>
      </c>
      <c r="F139" s="92" t="str">
        <f t="shared" si="12"/>
        <v/>
      </c>
      <c r="G139" s="92" t="str">
        <f t="shared" si="13"/>
        <v/>
      </c>
      <c r="H139" s="92" t="str">
        <f t="shared" si="17"/>
        <v/>
      </c>
      <c r="I139" s="92" t="str">
        <f t="shared" si="14"/>
        <v/>
      </c>
      <c r="J139" s="95"/>
      <c r="K139" s="95"/>
      <c r="L139" s="95"/>
      <c r="M139" s="95"/>
      <c r="N139" s="95"/>
    </row>
    <row r="140" spans="1:14" x14ac:dyDescent="0.2">
      <c r="A140" s="90" t="str">
        <f t="shared" si="9"/>
        <v/>
      </c>
      <c r="B140" s="91" t="str">
        <f t="shared" si="10"/>
        <v/>
      </c>
      <c r="C140" s="92" t="str">
        <f t="shared" si="15"/>
        <v/>
      </c>
      <c r="D140" s="92" t="str">
        <f t="shared" si="16"/>
        <v/>
      </c>
      <c r="E140" s="93" t="str">
        <f t="shared" si="11"/>
        <v/>
      </c>
      <c r="F140" s="92" t="str">
        <f t="shared" si="12"/>
        <v/>
      </c>
      <c r="G140" s="92" t="str">
        <f t="shared" si="13"/>
        <v/>
      </c>
      <c r="H140" s="92" t="str">
        <f t="shared" si="17"/>
        <v/>
      </c>
      <c r="I140" s="92" t="str">
        <f t="shared" si="14"/>
        <v/>
      </c>
      <c r="J140" s="95"/>
      <c r="K140" s="95"/>
      <c r="L140" s="95"/>
      <c r="M140" s="95"/>
      <c r="N140" s="95"/>
    </row>
    <row r="141" spans="1:14" x14ac:dyDescent="0.2">
      <c r="A141" s="90" t="str">
        <f t="shared" si="9"/>
        <v/>
      </c>
      <c r="B141" s="91" t="str">
        <f t="shared" si="10"/>
        <v/>
      </c>
      <c r="C141" s="92" t="str">
        <f t="shared" si="15"/>
        <v/>
      </c>
      <c r="D141" s="92" t="str">
        <f t="shared" si="16"/>
        <v/>
      </c>
      <c r="E141" s="93" t="str">
        <f t="shared" si="11"/>
        <v/>
      </c>
      <c r="F141" s="92" t="str">
        <f t="shared" si="12"/>
        <v/>
      </c>
      <c r="G141" s="92" t="str">
        <f t="shared" si="13"/>
        <v/>
      </c>
      <c r="H141" s="92" t="str">
        <f t="shared" si="17"/>
        <v/>
      </c>
      <c r="I141" s="92" t="str">
        <f t="shared" si="14"/>
        <v/>
      </c>
      <c r="J141" s="95"/>
      <c r="K141" s="95"/>
      <c r="L141" s="95"/>
      <c r="M141" s="95"/>
      <c r="N141" s="95"/>
    </row>
    <row r="142" spans="1:14" x14ac:dyDescent="0.2">
      <c r="A142" s="90" t="str">
        <f t="shared" si="9"/>
        <v/>
      </c>
      <c r="B142" s="91" t="str">
        <f t="shared" si="10"/>
        <v/>
      </c>
      <c r="C142" s="92" t="str">
        <f t="shared" si="15"/>
        <v/>
      </c>
      <c r="D142" s="92" t="str">
        <f t="shared" si="16"/>
        <v/>
      </c>
      <c r="E142" s="93" t="str">
        <f t="shared" si="11"/>
        <v/>
      </c>
      <c r="F142" s="92" t="str">
        <f t="shared" si="12"/>
        <v/>
      </c>
      <c r="G142" s="92" t="str">
        <f t="shared" si="13"/>
        <v/>
      </c>
      <c r="H142" s="92" t="str">
        <f t="shared" si="17"/>
        <v/>
      </c>
      <c r="I142" s="92" t="str">
        <f t="shared" si="14"/>
        <v/>
      </c>
      <c r="J142" s="95"/>
      <c r="K142" s="95"/>
      <c r="L142" s="95"/>
      <c r="M142" s="95"/>
      <c r="N142" s="95"/>
    </row>
    <row r="143" spans="1:14" x14ac:dyDescent="0.2">
      <c r="A143" s="90" t="str">
        <f t="shared" si="9"/>
        <v/>
      </c>
      <c r="B143" s="91" t="str">
        <f t="shared" si="10"/>
        <v/>
      </c>
      <c r="C143" s="92" t="str">
        <f t="shared" si="15"/>
        <v/>
      </c>
      <c r="D143" s="92" t="str">
        <f t="shared" si="16"/>
        <v/>
      </c>
      <c r="E143" s="93" t="str">
        <f t="shared" si="11"/>
        <v/>
      </c>
      <c r="F143" s="92" t="str">
        <f t="shared" si="12"/>
        <v/>
      </c>
      <c r="G143" s="92" t="str">
        <f t="shared" si="13"/>
        <v/>
      </c>
      <c r="H143" s="92" t="str">
        <f t="shared" si="17"/>
        <v/>
      </c>
      <c r="I143" s="92" t="str">
        <f t="shared" si="14"/>
        <v/>
      </c>
      <c r="J143" s="95"/>
      <c r="K143" s="95"/>
      <c r="L143" s="95"/>
      <c r="M143" s="95"/>
      <c r="N143" s="95"/>
    </row>
    <row r="144" spans="1:14" x14ac:dyDescent="0.2">
      <c r="A144" s="90" t="str">
        <f t="shared" si="9"/>
        <v/>
      </c>
      <c r="B144" s="91" t="str">
        <f t="shared" si="10"/>
        <v/>
      </c>
      <c r="C144" s="92" t="str">
        <f t="shared" si="15"/>
        <v/>
      </c>
      <c r="D144" s="92" t="str">
        <f t="shared" si="16"/>
        <v/>
      </c>
      <c r="E144" s="93" t="str">
        <f t="shared" si="11"/>
        <v/>
      </c>
      <c r="F144" s="92" t="str">
        <f t="shared" si="12"/>
        <v/>
      </c>
      <c r="G144" s="92" t="str">
        <f t="shared" si="13"/>
        <v/>
      </c>
      <c r="H144" s="92" t="str">
        <f t="shared" si="17"/>
        <v/>
      </c>
      <c r="I144" s="92" t="str">
        <f t="shared" si="14"/>
        <v/>
      </c>
      <c r="J144" s="95"/>
      <c r="K144" s="95"/>
      <c r="L144" s="95"/>
      <c r="M144" s="95"/>
      <c r="N144" s="95"/>
    </row>
    <row r="145" spans="1:14" x14ac:dyDescent="0.2">
      <c r="A145" s="90" t="str">
        <f t="shared" si="9"/>
        <v/>
      </c>
      <c r="B145" s="91" t="str">
        <f t="shared" si="10"/>
        <v/>
      </c>
      <c r="C145" s="92" t="str">
        <f t="shared" si="15"/>
        <v/>
      </c>
      <c r="D145" s="92" t="str">
        <f t="shared" si="16"/>
        <v/>
      </c>
      <c r="E145" s="93" t="str">
        <f t="shared" si="11"/>
        <v/>
      </c>
      <c r="F145" s="92" t="str">
        <f t="shared" si="12"/>
        <v/>
      </c>
      <c r="G145" s="92" t="str">
        <f t="shared" si="13"/>
        <v/>
      </c>
      <c r="H145" s="92" t="str">
        <f t="shared" si="17"/>
        <v/>
      </c>
      <c r="I145" s="92" t="str">
        <f t="shared" si="14"/>
        <v/>
      </c>
      <c r="J145" s="95"/>
      <c r="K145" s="95"/>
      <c r="L145" s="95"/>
      <c r="M145" s="95"/>
      <c r="N145" s="95"/>
    </row>
    <row r="146" spans="1:14" x14ac:dyDescent="0.2">
      <c r="A146" s="90" t="str">
        <f t="shared" si="9"/>
        <v/>
      </c>
      <c r="B146" s="91" t="str">
        <f t="shared" si="10"/>
        <v/>
      </c>
      <c r="C146" s="92" t="str">
        <f t="shared" si="15"/>
        <v/>
      </c>
      <c r="D146" s="92" t="str">
        <f t="shared" si="16"/>
        <v/>
      </c>
      <c r="E146" s="93" t="str">
        <f t="shared" si="11"/>
        <v/>
      </c>
      <c r="F146" s="92" t="str">
        <f t="shared" si="12"/>
        <v/>
      </c>
      <c r="G146" s="92" t="str">
        <f t="shared" si="13"/>
        <v/>
      </c>
      <c r="H146" s="92" t="str">
        <f t="shared" si="17"/>
        <v/>
      </c>
      <c r="I146" s="92" t="str">
        <f t="shared" si="14"/>
        <v/>
      </c>
      <c r="J146" s="95"/>
      <c r="K146" s="95"/>
      <c r="L146" s="95"/>
      <c r="M146" s="95"/>
      <c r="N146" s="95"/>
    </row>
    <row r="147" spans="1:14" x14ac:dyDescent="0.2">
      <c r="A147" s="90" t="str">
        <f t="shared" ref="A147:A210" si="18">IF(Values_Entered,A146+1,"")</f>
        <v/>
      </c>
      <c r="B147" s="91" t="str">
        <f t="shared" ref="B147:B210" si="19">IF(Pay_Num&lt;&gt;"",DATE(YEAR(B146),MONTH(B146)+1,DAY(B146)),"")</f>
        <v/>
      </c>
      <c r="C147" s="92" t="str">
        <f t="shared" si="15"/>
        <v/>
      </c>
      <c r="D147" s="92" t="str">
        <f t="shared" si="16"/>
        <v/>
      </c>
      <c r="E147" s="93" t="str">
        <f t="shared" ref="E147:E210" si="20">IF(Pay_Num&lt;&gt;"",Scheduled_Extra_Payments,"")</f>
        <v/>
      </c>
      <c r="F147" s="92" t="str">
        <f t="shared" ref="F147:F210" si="21">IF(Pay_Num&lt;&gt;"",Sched_Pay+Extra_Pay,"")</f>
        <v/>
      </c>
      <c r="G147" s="92" t="str">
        <f t="shared" ref="G147:G210" si="22">IF(Pay_Num&lt;&gt;"",Total_Pay-Int,"")</f>
        <v/>
      </c>
      <c r="H147" s="92" t="str">
        <f t="shared" si="17"/>
        <v/>
      </c>
      <c r="I147" s="92" t="str">
        <f t="shared" ref="I147:I210" si="23">IF(Pay_Num&lt;&gt;"",Beg_Bal-Princ,"")</f>
        <v/>
      </c>
      <c r="J147" s="95"/>
      <c r="K147" s="95"/>
      <c r="L147" s="95"/>
      <c r="M147" s="95"/>
      <c r="N147" s="95"/>
    </row>
    <row r="148" spans="1:14" x14ac:dyDescent="0.2">
      <c r="A148" s="90" t="str">
        <f t="shared" si="18"/>
        <v/>
      </c>
      <c r="B148" s="91" t="str">
        <f t="shared" si="19"/>
        <v/>
      </c>
      <c r="C148" s="92" t="str">
        <f t="shared" ref="C148:C211" si="24">IF(Pay_Num&lt;&gt;"",I147,"")</f>
        <v/>
      </c>
      <c r="D148" s="92" t="str">
        <f t="shared" ref="D148:D211" si="25">IF(Pay_Num&lt;&gt;"",Scheduled_Monthly_Payment,"")</f>
        <v/>
      </c>
      <c r="E148" s="93" t="str">
        <f t="shared" si="20"/>
        <v/>
      </c>
      <c r="F148" s="92" t="str">
        <f t="shared" si="21"/>
        <v/>
      </c>
      <c r="G148" s="92" t="str">
        <f t="shared" si="22"/>
        <v/>
      </c>
      <c r="H148" s="92" t="str">
        <f t="shared" ref="H148:H211" si="26">IF(Pay_Num&lt;&gt;"",Beg_Bal*Interest_Rate/12,"")</f>
        <v/>
      </c>
      <c r="I148" s="92" t="str">
        <f t="shared" si="23"/>
        <v/>
      </c>
      <c r="J148" s="95"/>
      <c r="K148" s="95"/>
      <c r="L148" s="95"/>
      <c r="M148" s="95"/>
      <c r="N148" s="95"/>
    </row>
    <row r="149" spans="1:14" x14ac:dyDescent="0.2">
      <c r="A149" s="90" t="str">
        <f t="shared" si="18"/>
        <v/>
      </c>
      <c r="B149" s="91" t="str">
        <f t="shared" si="19"/>
        <v/>
      </c>
      <c r="C149" s="92" t="str">
        <f t="shared" si="24"/>
        <v/>
      </c>
      <c r="D149" s="92" t="str">
        <f t="shared" si="25"/>
        <v/>
      </c>
      <c r="E149" s="93" t="str">
        <f t="shared" si="20"/>
        <v/>
      </c>
      <c r="F149" s="92" t="str">
        <f t="shared" si="21"/>
        <v/>
      </c>
      <c r="G149" s="92" t="str">
        <f t="shared" si="22"/>
        <v/>
      </c>
      <c r="H149" s="92" t="str">
        <f t="shared" si="26"/>
        <v/>
      </c>
      <c r="I149" s="92" t="str">
        <f t="shared" si="23"/>
        <v/>
      </c>
      <c r="J149" s="95"/>
      <c r="K149" s="95"/>
      <c r="L149" s="95"/>
      <c r="M149" s="95"/>
      <c r="N149" s="95"/>
    </row>
    <row r="150" spans="1:14" x14ac:dyDescent="0.2">
      <c r="A150" s="90" t="str">
        <f t="shared" si="18"/>
        <v/>
      </c>
      <c r="B150" s="91" t="str">
        <f t="shared" si="19"/>
        <v/>
      </c>
      <c r="C150" s="92" t="str">
        <f t="shared" si="24"/>
        <v/>
      </c>
      <c r="D150" s="92" t="str">
        <f t="shared" si="25"/>
        <v/>
      </c>
      <c r="E150" s="93" t="str">
        <f t="shared" si="20"/>
        <v/>
      </c>
      <c r="F150" s="92" t="str">
        <f t="shared" si="21"/>
        <v/>
      </c>
      <c r="G150" s="92" t="str">
        <f t="shared" si="22"/>
        <v/>
      </c>
      <c r="H150" s="92" t="str">
        <f t="shared" si="26"/>
        <v/>
      </c>
      <c r="I150" s="92" t="str">
        <f t="shared" si="23"/>
        <v/>
      </c>
      <c r="J150" s="95"/>
      <c r="K150" s="95"/>
      <c r="L150" s="95"/>
      <c r="M150" s="95"/>
      <c r="N150" s="95"/>
    </row>
    <row r="151" spans="1:14" x14ac:dyDescent="0.2">
      <c r="A151" s="90" t="str">
        <f t="shared" si="18"/>
        <v/>
      </c>
      <c r="B151" s="91" t="str">
        <f t="shared" si="19"/>
        <v/>
      </c>
      <c r="C151" s="92" t="str">
        <f t="shared" si="24"/>
        <v/>
      </c>
      <c r="D151" s="92" t="str">
        <f t="shared" si="25"/>
        <v/>
      </c>
      <c r="E151" s="93" t="str">
        <f t="shared" si="20"/>
        <v/>
      </c>
      <c r="F151" s="92" t="str">
        <f t="shared" si="21"/>
        <v/>
      </c>
      <c r="G151" s="92" t="str">
        <f t="shared" si="22"/>
        <v/>
      </c>
      <c r="H151" s="92" t="str">
        <f t="shared" si="26"/>
        <v/>
      </c>
      <c r="I151" s="92" t="str">
        <f t="shared" si="23"/>
        <v/>
      </c>
      <c r="J151" s="95"/>
      <c r="K151" s="95"/>
      <c r="L151" s="95"/>
      <c r="M151" s="95"/>
      <c r="N151" s="95"/>
    </row>
    <row r="152" spans="1:14" x14ac:dyDescent="0.2">
      <c r="A152" s="90" t="str">
        <f t="shared" si="18"/>
        <v/>
      </c>
      <c r="B152" s="91" t="str">
        <f t="shared" si="19"/>
        <v/>
      </c>
      <c r="C152" s="92" t="str">
        <f t="shared" si="24"/>
        <v/>
      </c>
      <c r="D152" s="92" t="str">
        <f t="shared" si="25"/>
        <v/>
      </c>
      <c r="E152" s="93" t="str">
        <f t="shared" si="20"/>
        <v/>
      </c>
      <c r="F152" s="92" t="str">
        <f t="shared" si="21"/>
        <v/>
      </c>
      <c r="G152" s="92" t="str">
        <f t="shared" si="22"/>
        <v/>
      </c>
      <c r="H152" s="92" t="str">
        <f t="shared" si="26"/>
        <v/>
      </c>
      <c r="I152" s="92" t="str">
        <f t="shared" si="23"/>
        <v/>
      </c>
      <c r="J152" s="95"/>
      <c r="K152" s="95"/>
      <c r="L152" s="95"/>
      <c r="M152" s="95"/>
      <c r="N152" s="95"/>
    </row>
    <row r="153" spans="1:14" x14ac:dyDescent="0.2">
      <c r="A153" s="90" t="str">
        <f t="shared" si="18"/>
        <v/>
      </c>
      <c r="B153" s="91" t="str">
        <f t="shared" si="19"/>
        <v/>
      </c>
      <c r="C153" s="92" t="str">
        <f t="shared" si="24"/>
        <v/>
      </c>
      <c r="D153" s="92" t="str">
        <f t="shared" si="25"/>
        <v/>
      </c>
      <c r="E153" s="93" t="str">
        <f t="shared" si="20"/>
        <v/>
      </c>
      <c r="F153" s="92" t="str">
        <f t="shared" si="21"/>
        <v/>
      </c>
      <c r="G153" s="92" t="str">
        <f t="shared" si="22"/>
        <v/>
      </c>
      <c r="H153" s="92" t="str">
        <f t="shared" si="26"/>
        <v/>
      </c>
      <c r="I153" s="92" t="str">
        <f t="shared" si="23"/>
        <v/>
      </c>
      <c r="J153" s="95"/>
      <c r="K153" s="95"/>
      <c r="L153" s="95"/>
      <c r="M153" s="95"/>
      <c r="N153" s="95"/>
    </row>
    <row r="154" spans="1:14" x14ac:dyDescent="0.2">
      <c r="A154" s="90" t="str">
        <f t="shared" si="18"/>
        <v/>
      </c>
      <c r="B154" s="91" t="str">
        <f t="shared" si="19"/>
        <v/>
      </c>
      <c r="C154" s="92" t="str">
        <f t="shared" si="24"/>
        <v/>
      </c>
      <c r="D154" s="92" t="str">
        <f t="shared" si="25"/>
        <v/>
      </c>
      <c r="E154" s="93" t="str">
        <f t="shared" si="20"/>
        <v/>
      </c>
      <c r="F154" s="92" t="str">
        <f t="shared" si="21"/>
        <v/>
      </c>
      <c r="G154" s="92" t="str">
        <f t="shared" si="22"/>
        <v/>
      </c>
      <c r="H154" s="92" t="str">
        <f t="shared" si="26"/>
        <v/>
      </c>
      <c r="I154" s="92" t="str">
        <f t="shared" si="23"/>
        <v/>
      </c>
      <c r="J154" s="95"/>
      <c r="K154" s="95"/>
      <c r="L154" s="95"/>
      <c r="M154" s="95"/>
      <c r="N154" s="95"/>
    </row>
    <row r="155" spans="1:14" x14ac:dyDescent="0.2">
      <c r="A155" s="90" t="str">
        <f t="shared" si="18"/>
        <v/>
      </c>
      <c r="B155" s="91" t="str">
        <f t="shared" si="19"/>
        <v/>
      </c>
      <c r="C155" s="92" t="str">
        <f t="shared" si="24"/>
        <v/>
      </c>
      <c r="D155" s="92" t="str">
        <f t="shared" si="25"/>
        <v/>
      </c>
      <c r="E155" s="93" t="str">
        <f t="shared" si="20"/>
        <v/>
      </c>
      <c r="F155" s="92" t="str">
        <f t="shared" si="21"/>
        <v/>
      </c>
      <c r="G155" s="92" t="str">
        <f t="shared" si="22"/>
        <v/>
      </c>
      <c r="H155" s="92" t="str">
        <f t="shared" si="26"/>
        <v/>
      </c>
      <c r="I155" s="92" t="str">
        <f t="shared" si="23"/>
        <v/>
      </c>
      <c r="J155" s="95"/>
      <c r="K155" s="95"/>
      <c r="L155" s="95"/>
      <c r="M155" s="95"/>
      <c r="N155" s="95"/>
    </row>
    <row r="156" spans="1:14" x14ac:dyDescent="0.2">
      <c r="A156" s="90" t="str">
        <f t="shared" si="18"/>
        <v/>
      </c>
      <c r="B156" s="91" t="str">
        <f t="shared" si="19"/>
        <v/>
      </c>
      <c r="C156" s="92" t="str">
        <f t="shared" si="24"/>
        <v/>
      </c>
      <c r="D156" s="92" t="str">
        <f t="shared" si="25"/>
        <v/>
      </c>
      <c r="E156" s="93" t="str">
        <f t="shared" si="20"/>
        <v/>
      </c>
      <c r="F156" s="92" t="str">
        <f t="shared" si="21"/>
        <v/>
      </c>
      <c r="G156" s="92" t="str">
        <f t="shared" si="22"/>
        <v/>
      </c>
      <c r="H156" s="92" t="str">
        <f t="shared" si="26"/>
        <v/>
      </c>
      <c r="I156" s="92" t="str">
        <f t="shared" si="23"/>
        <v/>
      </c>
      <c r="J156" s="95"/>
      <c r="K156" s="95"/>
      <c r="L156" s="95"/>
      <c r="M156" s="95"/>
      <c r="N156" s="95"/>
    </row>
    <row r="157" spans="1:14" x14ac:dyDescent="0.2">
      <c r="A157" s="90" t="str">
        <f t="shared" si="18"/>
        <v/>
      </c>
      <c r="B157" s="91" t="str">
        <f t="shared" si="19"/>
        <v/>
      </c>
      <c r="C157" s="92" t="str">
        <f t="shared" si="24"/>
        <v/>
      </c>
      <c r="D157" s="92" t="str">
        <f t="shared" si="25"/>
        <v/>
      </c>
      <c r="E157" s="93" t="str">
        <f t="shared" si="20"/>
        <v/>
      </c>
      <c r="F157" s="92" t="str">
        <f t="shared" si="21"/>
        <v/>
      </c>
      <c r="G157" s="92" t="str">
        <f t="shared" si="22"/>
        <v/>
      </c>
      <c r="H157" s="92" t="str">
        <f t="shared" si="26"/>
        <v/>
      </c>
      <c r="I157" s="92" t="str">
        <f t="shared" si="23"/>
        <v/>
      </c>
      <c r="J157" s="95"/>
      <c r="K157" s="95"/>
      <c r="L157" s="95"/>
      <c r="M157" s="95"/>
      <c r="N157" s="95"/>
    </row>
    <row r="158" spans="1:14" x14ac:dyDescent="0.2">
      <c r="A158" s="90" t="str">
        <f t="shared" si="18"/>
        <v/>
      </c>
      <c r="B158" s="91" t="str">
        <f t="shared" si="19"/>
        <v/>
      </c>
      <c r="C158" s="92" t="str">
        <f t="shared" si="24"/>
        <v/>
      </c>
      <c r="D158" s="92" t="str">
        <f t="shared" si="25"/>
        <v/>
      </c>
      <c r="E158" s="93" t="str">
        <f t="shared" si="20"/>
        <v/>
      </c>
      <c r="F158" s="92" t="str">
        <f t="shared" si="21"/>
        <v/>
      </c>
      <c r="G158" s="92" t="str">
        <f t="shared" si="22"/>
        <v/>
      </c>
      <c r="H158" s="92" t="str">
        <f t="shared" si="26"/>
        <v/>
      </c>
      <c r="I158" s="92" t="str">
        <f t="shared" si="23"/>
        <v/>
      </c>
      <c r="J158" s="95"/>
      <c r="K158" s="95"/>
      <c r="L158" s="95"/>
      <c r="M158" s="95"/>
      <c r="N158" s="95"/>
    </row>
    <row r="159" spans="1:14" x14ac:dyDescent="0.2">
      <c r="A159" s="90" t="str">
        <f t="shared" si="18"/>
        <v/>
      </c>
      <c r="B159" s="91" t="str">
        <f t="shared" si="19"/>
        <v/>
      </c>
      <c r="C159" s="92" t="str">
        <f t="shared" si="24"/>
        <v/>
      </c>
      <c r="D159" s="92" t="str">
        <f t="shared" si="25"/>
        <v/>
      </c>
      <c r="E159" s="93" t="str">
        <f t="shared" si="20"/>
        <v/>
      </c>
      <c r="F159" s="92" t="str">
        <f t="shared" si="21"/>
        <v/>
      </c>
      <c r="G159" s="92" t="str">
        <f t="shared" si="22"/>
        <v/>
      </c>
      <c r="H159" s="92" t="str">
        <f t="shared" si="26"/>
        <v/>
      </c>
      <c r="I159" s="92" t="str">
        <f t="shared" si="23"/>
        <v/>
      </c>
      <c r="J159" s="95"/>
      <c r="K159" s="95"/>
      <c r="L159" s="95"/>
      <c r="M159" s="95"/>
      <c r="N159" s="95"/>
    </row>
    <row r="160" spans="1:14" x14ac:dyDescent="0.2">
      <c r="A160" s="90" t="str">
        <f t="shared" si="18"/>
        <v/>
      </c>
      <c r="B160" s="91" t="str">
        <f t="shared" si="19"/>
        <v/>
      </c>
      <c r="C160" s="92" t="str">
        <f t="shared" si="24"/>
        <v/>
      </c>
      <c r="D160" s="92" t="str">
        <f t="shared" si="25"/>
        <v/>
      </c>
      <c r="E160" s="93" t="str">
        <f t="shared" si="20"/>
        <v/>
      </c>
      <c r="F160" s="92" t="str">
        <f t="shared" si="21"/>
        <v/>
      </c>
      <c r="G160" s="92" t="str">
        <f t="shared" si="22"/>
        <v/>
      </c>
      <c r="H160" s="92" t="str">
        <f t="shared" si="26"/>
        <v/>
      </c>
      <c r="I160" s="92" t="str">
        <f t="shared" si="23"/>
        <v/>
      </c>
      <c r="J160" s="95"/>
      <c r="K160" s="95"/>
      <c r="L160" s="95"/>
      <c r="M160" s="95"/>
      <c r="N160" s="95"/>
    </row>
    <row r="161" spans="1:14" x14ac:dyDescent="0.2">
      <c r="A161" s="90" t="str">
        <f t="shared" si="18"/>
        <v/>
      </c>
      <c r="B161" s="91" t="str">
        <f t="shared" si="19"/>
        <v/>
      </c>
      <c r="C161" s="92" t="str">
        <f t="shared" si="24"/>
        <v/>
      </c>
      <c r="D161" s="92" t="str">
        <f t="shared" si="25"/>
        <v/>
      </c>
      <c r="E161" s="93" t="str">
        <f t="shared" si="20"/>
        <v/>
      </c>
      <c r="F161" s="92" t="str">
        <f t="shared" si="21"/>
        <v/>
      </c>
      <c r="G161" s="92" t="str">
        <f t="shared" si="22"/>
        <v/>
      </c>
      <c r="H161" s="92" t="str">
        <f t="shared" si="26"/>
        <v/>
      </c>
      <c r="I161" s="92" t="str">
        <f t="shared" si="23"/>
        <v/>
      </c>
      <c r="J161" s="95"/>
      <c r="K161" s="95"/>
      <c r="L161" s="95"/>
      <c r="M161" s="95"/>
      <c r="N161" s="95"/>
    </row>
    <row r="162" spans="1:14" x14ac:dyDescent="0.2">
      <c r="A162" s="90" t="str">
        <f t="shared" si="18"/>
        <v/>
      </c>
      <c r="B162" s="91" t="str">
        <f t="shared" si="19"/>
        <v/>
      </c>
      <c r="C162" s="92" t="str">
        <f t="shared" si="24"/>
        <v/>
      </c>
      <c r="D162" s="92" t="str">
        <f t="shared" si="25"/>
        <v/>
      </c>
      <c r="E162" s="93" t="str">
        <f t="shared" si="20"/>
        <v/>
      </c>
      <c r="F162" s="92" t="str">
        <f t="shared" si="21"/>
        <v/>
      </c>
      <c r="G162" s="92" t="str">
        <f t="shared" si="22"/>
        <v/>
      </c>
      <c r="H162" s="92" t="str">
        <f t="shared" si="26"/>
        <v/>
      </c>
      <c r="I162" s="92" t="str">
        <f t="shared" si="23"/>
        <v/>
      </c>
      <c r="J162" s="95"/>
      <c r="K162" s="95"/>
      <c r="L162" s="95"/>
      <c r="M162" s="95"/>
      <c r="N162" s="95"/>
    </row>
    <row r="163" spans="1:14" x14ac:dyDescent="0.2">
      <c r="A163" s="90" t="str">
        <f t="shared" si="18"/>
        <v/>
      </c>
      <c r="B163" s="91" t="str">
        <f t="shared" si="19"/>
        <v/>
      </c>
      <c r="C163" s="92" t="str">
        <f t="shared" si="24"/>
        <v/>
      </c>
      <c r="D163" s="92" t="str">
        <f t="shared" si="25"/>
        <v/>
      </c>
      <c r="E163" s="93" t="str">
        <f t="shared" si="20"/>
        <v/>
      </c>
      <c r="F163" s="92" t="str">
        <f t="shared" si="21"/>
        <v/>
      </c>
      <c r="G163" s="92" t="str">
        <f t="shared" si="22"/>
        <v/>
      </c>
      <c r="H163" s="92" t="str">
        <f t="shared" si="26"/>
        <v/>
      </c>
      <c r="I163" s="92" t="str">
        <f t="shared" si="23"/>
        <v/>
      </c>
      <c r="J163" s="95"/>
      <c r="K163" s="95"/>
      <c r="L163" s="95"/>
      <c r="M163" s="95"/>
      <c r="N163" s="95"/>
    </row>
    <row r="164" spans="1:14" x14ac:dyDescent="0.2">
      <c r="A164" s="90" t="str">
        <f t="shared" si="18"/>
        <v/>
      </c>
      <c r="B164" s="91" t="str">
        <f t="shared" si="19"/>
        <v/>
      </c>
      <c r="C164" s="92" t="str">
        <f t="shared" si="24"/>
        <v/>
      </c>
      <c r="D164" s="92" t="str">
        <f t="shared" si="25"/>
        <v/>
      </c>
      <c r="E164" s="93" t="str">
        <f t="shared" si="20"/>
        <v/>
      </c>
      <c r="F164" s="92" t="str">
        <f t="shared" si="21"/>
        <v/>
      </c>
      <c r="G164" s="92" t="str">
        <f t="shared" si="22"/>
        <v/>
      </c>
      <c r="H164" s="92" t="str">
        <f t="shared" si="26"/>
        <v/>
      </c>
      <c r="I164" s="92" t="str">
        <f t="shared" si="23"/>
        <v/>
      </c>
      <c r="J164" s="95"/>
      <c r="K164" s="95"/>
      <c r="L164" s="95"/>
      <c r="M164" s="95"/>
      <c r="N164" s="95"/>
    </row>
    <row r="165" spans="1:14" x14ac:dyDescent="0.2">
      <c r="A165" s="90" t="str">
        <f t="shared" si="18"/>
        <v/>
      </c>
      <c r="B165" s="91" t="str">
        <f t="shared" si="19"/>
        <v/>
      </c>
      <c r="C165" s="92" t="str">
        <f t="shared" si="24"/>
        <v/>
      </c>
      <c r="D165" s="92" t="str">
        <f t="shared" si="25"/>
        <v/>
      </c>
      <c r="E165" s="93" t="str">
        <f t="shared" si="20"/>
        <v/>
      </c>
      <c r="F165" s="92" t="str">
        <f t="shared" si="21"/>
        <v/>
      </c>
      <c r="G165" s="92" t="str">
        <f t="shared" si="22"/>
        <v/>
      </c>
      <c r="H165" s="92" t="str">
        <f t="shared" si="26"/>
        <v/>
      </c>
      <c r="I165" s="92" t="str">
        <f t="shared" si="23"/>
        <v/>
      </c>
      <c r="J165" s="95"/>
      <c r="K165" s="95"/>
      <c r="L165" s="95"/>
      <c r="M165" s="95"/>
      <c r="N165" s="95"/>
    </row>
    <row r="166" spans="1:14" x14ac:dyDescent="0.2">
      <c r="A166" s="90" t="str">
        <f t="shared" si="18"/>
        <v/>
      </c>
      <c r="B166" s="91" t="str">
        <f t="shared" si="19"/>
        <v/>
      </c>
      <c r="C166" s="92" t="str">
        <f t="shared" si="24"/>
        <v/>
      </c>
      <c r="D166" s="92" t="str">
        <f t="shared" si="25"/>
        <v/>
      </c>
      <c r="E166" s="93" t="str">
        <f t="shared" si="20"/>
        <v/>
      </c>
      <c r="F166" s="92" t="str">
        <f t="shared" si="21"/>
        <v/>
      </c>
      <c r="G166" s="92" t="str">
        <f t="shared" si="22"/>
        <v/>
      </c>
      <c r="H166" s="92" t="str">
        <f t="shared" si="26"/>
        <v/>
      </c>
      <c r="I166" s="92" t="str">
        <f t="shared" si="23"/>
        <v/>
      </c>
      <c r="J166" s="95"/>
      <c r="K166" s="95"/>
      <c r="L166" s="95"/>
      <c r="M166" s="95"/>
      <c r="N166" s="95"/>
    </row>
    <row r="167" spans="1:14" x14ac:dyDescent="0.2">
      <c r="A167" s="90" t="str">
        <f t="shared" si="18"/>
        <v/>
      </c>
      <c r="B167" s="91" t="str">
        <f t="shared" si="19"/>
        <v/>
      </c>
      <c r="C167" s="92" t="str">
        <f t="shared" si="24"/>
        <v/>
      </c>
      <c r="D167" s="92" t="str">
        <f t="shared" si="25"/>
        <v/>
      </c>
      <c r="E167" s="93" t="str">
        <f t="shared" si="20"/>
        <v/>
      </c>
      <c r="F167" s="92" t="str">
        <f t="shared" si="21"/>
        <v/>
      </c>
      <c r="G167" s="92" t="str">
        <f t="shared" si="22"/>
        <v/>
      </c>
      <c r="H167" s="92" t="str">
        <f t="shared" si="26"/>
        <v/>
      </c>
      <c r="I167" s="92" t="str">
        <f t="shared" si="23"/>
        <v/>
      </c>
      <c r="J167" s="95"/>
      <c r="K167" s="95"/>
      <c r="L167" s="95"/>
      <c r="M167" s="95"/>
      <c r="N167" s="95"/>
    </row>
    <row r="168" spans="1:14" x14ac:dyDescent="0.2">
      <c r="A168" s="90" t="str">
        <f t="shared" si="18"/>
        <v/>
      </c>
      <c r="B168" s="91" t="str">
        <f t="shared" si="19"/>
        <v/>
      </c>
      <c r="C168" s="92" t="str">
        <f t="shared" si="24"/>
        <v/>
      </c>
      <c r="D168" s="92" t="str">
        <f t="shared" si="25"/>
        <v/>
      </c>
      <c r="E168" s="93" t="str">
        <f t="shared" si="20"/>
        <v/>
      </c>
      <c r="F168" s="92" t="str">
        <f t="shared" si="21"/>
        <v/>
      </c>
      <c r="G168" s="92" t="str">
        <f t="shared" si="22"/>
        <v/>
      </c>
      <c r="H168" s="92" t="str">
        <f t="shared" si="26"/>
        <v/>
      </c>
      <c r="I168" s="92" t="str">
        <f t="shared" si="23"/>
        <v/>
      </c>
      <c r="J168" s="95"/>
      <c r="K168" s="95"/>
      <c r="L168" s="95"/>
      <c r="M168" s="95"/>
      <c r="N168" s="95"/>
    </row>
    <row r="169" spans="1:14" x14ac:dyDescent="0.2">
      <c r="A169" s="90" t="str">
        <f t="shared" si="18"/>
        <v/>
      </c>
      <c r="B169" s="91" t="str">
        <f t="shared" si="19"/>
        <v/>
      </c>
      <c r="C169" s="92" t="str">
        <f t="shared" si="24"/>
        <v/>
      </c>
      <c r="D169" s="92" t="str">
        <f t="shared" si="25"/>
        <v/>
      </c>
      <c r="E169" s="93" t="str">
        <f t="shared" si="20"/>
        <v/>
      </c>
      <c r="F169" s="92" t="str">
        <f t="shared" si="21"/>
        <v/>
      </c>
      <c r="G169" s="92" t="str">
        <f t="shared" si="22"/>
        <v/>
      </c>
      <c r="H169" s="92" t="str">
        <f t="shared" si="26"/>
        <v/>
      </c>
      <c r="I169" s="92" t="str">
        <f t="shared" si="23"/>
        <v/>
      </c>
      <c r="J169" s="95"/>
      <c r="K169" s="95"/>
      <c r="L169" s="95"/>
      <c r="M169" s="95"/>
      <c r="N169" s="95"/>
    </row>
    <row r="170" spans="1:14" x14ac:dyDescent="0.2">
      <c r="A170" s="90" t="str">
        <f t="shared" si="18"/>
        <v/>
      </c>
      <c r="B170" s="91" t="str">
        <f t="shared" si="19"/>
        <v/>
      </c>
      <c r="C170" s="92" t="str">
        <f t="shared" si="24"/>
        <v/>
      </c>
      <c r="D170" s="92" t="str">
        <f t="shared" si="25"/>
        <v/>
      </c>
      <c r="E170" s="93" t="str">
        <f t="shared" si="20"/>
        <v/>
      </c>
      <c r="F170" s="92" t="str">
        <f t="shared" si="21"/>
        <v/>
      </c>
      <c r="G170" s="92" t="str">
        <f t="shared" si="22"/>
        <v/>
      </c>
      <c r="H170" s="92" t="str">
        <f t="shared" si="26"/>
        <v/>
      </c>
      <c r="I170" s="92" t="str">
        <f t="shared" si="23"/>
        <v/>
      </c>
      <c r="J170" s="95"/>
      <c r="K170" s="95"/>
      <c r="L170" s="95"/>
      <c r="M170" s="95"/>
      <c r="N170" s="95"/>
    </row>
    <row r="171" spans="1:14" x14ac:dyDescent="0.2">
      <c r="A171" s="90" t="str">
        <f t="shared" si="18"/>
        <v/>
      </c>
      <c r="B171" s="91" t="str">
        <f t="shared" si="19"/>
        <v/>
      </c>
      <c r="C171" s="92" t="str">
        <f t="shared" si="24"/>
        <v/>
      </c>
      <c r="D171" s="92" t="str">
        <f t="shared" si="25"/>
        <v/>
      </c>
      <c r="E171" s="93" t="str">
        <f t="shared" si="20"/>
        <v/>
      </c>
      <c r="F171" s="92" t="str">
        <f t="shared" si="21"/>
        <v/>
      </c>
      <c r="G171" s="92" t="str">
        <f t="shared" si="22"/>
        <v/>
      </c>
      <c r="H171" s="92" t="str">
        <f t="shared" si="26"/>
        <v/>
      </c>
      <c r="I171" s="92" t="str">
        <f t="shared" si="23"/>
        <v/>
      </c>
      <c r="J171" s="95"/>
      <c r="K171" s="95"/>
      <c r="L171" s="95"/>
      <c r="M171" s="95"/>
      <c r="N171" s="95"/>
    </row>
    <row r="172" spans="1:14" x14ac:dyDescent="0.2">
      <c r="A172" s="90" t="str">
        <f t="shared" si="18"/>
        <v/>
      </c>
      <c r="B172" s="91" t="str">
        <f t="shared" si="19"/>
        <v/>
      </c>
      <c r="C172" s="92" t="str">
        <f t="shared" si="24"/>
        <v/>
      </c>
      <c r="D172" s="92" t="str">
        <f t="shared" si="25"/>
        <v/>
      </c>
      <c r="E172" s="93" t="str">
        <f t="shared" si="20"/>
        <v/>
      </c>
      <c r="F172" s="92" t="str">
        <f t="shared" si="21"/>
        <v/>
      </c>
      <c r="G172" s="92" t="str">
        <f t="shared" si="22"/>
        <v/>
      </c>
      <c r="H172" s="92" t="str">
        <f t="shared" si="26"/>
        <v/>
      </c>
      <c r="I172" s="92" t="str">
        <f t="shared" si="23"/>
        <v/>
      </c>
      <c r="J172" s="95"/>
      <c r="K172" s="95"/>
      <c r="L172" s="95"/>
      <c r="M172" s="95"/>
      <c r="N172" s="95"/>
    </row>
    <row r="173" spans="1:14" x14ac:dyDescent="0.2">
      <c r="A173" s="90" t="str">
        <f t="shared" si="18"/>
        <v/>
      </c>
      <c r="B173" s="91" t="str">
        <f t="shared" si="19"/>
        <v/>
      </c>
      <c r="C173" s="92" t="str">
        <f t="shared" si="24"/>
        <v/>
      </c>
      <c r="D173" s="92" t="str">
        <f t="shared" si="25"/>
        <v/>
      </c>
      <c r="E173" s="93" t="str">
        <f t="shared" si="20"/>
        <v/>
      </c>
      <c r="F173" s="92" t="str">
        <f t="shared" si="21"/>
        <v/>
      </c>
      <c r="G173" s="92" t="str">
        <f t="shared" si="22"/>
        <v/>
      </c>
      <c r="H173" s="92" t="str">
        <f t="shared" si="26"/>
        <v/>
      </c>
      <c r="I173" s="92" t="str">
        <f t="shared" si="23"/>
        <v/>
      </c>
      <c r="J173" s="95"/>
      <c r="K173" s="95"/>
      <c r="L173" s="95"/>
      <c r="M173" s="95"/>
      <c r="N173" s="95"/>
    </row>
    <row r="174" spans="1:14" x14ac:dyDescent="0.2">
      <c r="A174" s="90" t="str">
        <f t="shared" si="18"/>
        <v/>
      </c>
      <c r="B174" s="91" t="str">
        <f t="shared" si="19"/>
        <v/>
      </c>
      <c r="C174" s="92" t="str">
        <f t="shared" si="24"/>
        <v/>
      </c>
      <c r="D174" s="92" t="str">
        <f t="shared" si="25"/>
        <v/>
      </c>
      <c r="E174" s="93" t="str">
        <f t="shared" si="20"/>
        <v/>
      </c>
      <c r="F174" s="92" t="str">
        <f t="shared" si="21"/>
        <v/>
      </c>
      <c r="G174" s="92" t="str">
        <f t="shared" si="22"/>
        <v/>
      </c>
      <c r="H174" s="92" t="str">
        <f t="shared" si="26"/>
        <v/>
      </c>
      <c r="I174" s="92" t="str">
        <f t="shared" si="23"/>
        <v/>
      </c>
      <c r="J174" s="95"/>
      <c r="K174" s="95"/>
      <c r="L174" s="95"/>
      <c r="M174" s="95"/>
      <c r="N174" s="95"/>
    </row>
    <row r="175" spans="1:14" x14ac:dyDescent="0.2">
      <c r="A175" s="90" t="str">
        <f t="shared" si="18"/>
        <v/>
      </c>
      <c r="B175" s="91" t="str">
        <f t="shared" si="19"/>
        <v/>
      </c>
      <c r="C175" s="92" t="str">
        <f t="shared" si="24"/>
        <v/>
      </c>
      <c r="D175" s="92" t="str">
        <f t="shared" si="25"/>
        <v/>
      </c>
      <c r="E175" s="93" t="str">
        <f t="shared" si="20"/>
        <v/>
      </c>
      <c r="F175" s="92" t="str">
        <f t="shared" si="21"/>
        <v/>
      </c>
      <c r="G175" s="92" t="str">
        <f t="shared" si="22"/>
        <v/>
      </c>
      <c r="H175" s="92" t="str">
        <f t="shared" si="26"/>
        <v/>
      </c>
      <c r="I175" s="92" t="str">
        <f t="shared" si="23"/>
        <v/>
      </c>
      <c r="J175" s="95"/>
      <c r="K175" s="95"/>
      <c r="L175" s="95"/>
      <c r="M175" s="95"/>
      <c r="N175" s="95"/>
    </row>
    <row r="176" spans="1:14" x14ac:dyDescent="0.2">
      <c r="A176" s="90" t="str">
        <f t="shared" si="18"/>
        <v/>
      </c>
      <c r="B176" s="91" t="str">
        <f t="shared" si="19"/>
        <v/>
      </c>
      <c r="C176" s="92" t="str">
        <f t="shared" si="24"/>
        <v/>
      </c>
      <c r="D176" s="92" t="str">
        <f t="shared" si="25"/>
        <v/>
      </c>
      <c r="E176" s="93" t="str">
        <f t="shared" si="20"/>
        <v/>
      </c>
      <c r="F176" s="92" t="str">
        <f t="shared" si="21"/>
        <v/>
      </c>
      <c r="G176" s="92" t="str">
        <f t="shared" si="22"/>
        <v/>
      </c>
      <c r="H176" s="92" t="str">
        <f t="shared" si="26"/>
        <v/>
      </c>
      <c r="I176" s="92" t="str">
        <f t="shared" si="23"/>
        <v/>
      </c>
      <c r="J176" s="95"/>
      <c r="K176" s="95"/>
      <c r="L176" s="95"/>
      <c r="M176" s="95"/>
      <c r="N176" s="95"/>
    </row>
    <row r="177" spans="1:14" x14ac:dyDescent="0.2">
      <c r="A177" s="90" t="str">
        <f t="shared" si="18"/>
        <v/>
      </c>
      <c r="B177" s="91" t="str">
        <f t="shared" si="19"/>
        <v/>
      </c>
      <c r="C177" s="92" t="str">
        <f t="shared" si="24"/>
        <v/>
      </c>
      <c r="D177" s="92" t="str">
        <f t="shared" si="25"/>
        <v/>
      </c>
      <c r="E177" s="93" t="str">
        <f t="shared" si="20"/>
        <v/>
      </c>
      <c r="F177" s="92" t="str">
        <f t="shared" si="21"/>
        <v/>
      </c>
      <c r="G177" s="92" t="str">
        <f t="shared" si="22"/>
        <v/>
      </c>
      <c r="H177" s="92" t="str">
        <f t="shared" si="26"/>
        <v/>
      </c>
      <c r="I177" s="92" t="str">
        <f t="shared" si="23"/>
        <v/>
      </c>
      <c r="J177" s="95"/>
      <c r="K177" s="95"/>
      <c r="L177" s="95"/>
      <c r="M177" s="95"/>
      <c r="N177" s="95"/>
    </row>
    <row r="178" spans="1:14" x14ac:dyDescent="0.2">
      <c r="A178" s="90" t="str">
        <f t="shared" si="18"/>
        <v/>
      </c>
      <c r="B178" s="91" t="str">
        <f t="shared" si="19"/>
        <v/>
      </c>
      <c r="C178" s="92" t="str">
        <f t="shared" si="24"/>
        <v/>
      </c>
      <c r="D178" s="92" t="str">
        <f t="shared" si="25"/>
        <v/>
      </c>
      <c r="E178" s="93" t="str">
        <f t="shared" si="20"/>
        <v/>
      </c>
      <c r="F178" s="92" t="str">
        <f t="shared" si="21"/>
        <v/>
      </c>
      <c r="G178" s="92" t="str">
        <f t="shared" si="22"/>
        <v/>
      </c>
      <c r="H178" s="92" t="str">
        <f t="shared" si="26"/>
        <v/>
      </c>
      <c r="I178" s="92" t="str">
        <f t="shared" si="23"/>
        <v/>
      </c>
      <c r="J178" s="95"/>
      <c r="K178" s="95"/>
      <c r="L178" s="95"/>
      <c r="M178" s="95"/>
      <c r="N178" s="95"/>
    </row>
    <row r="179" spans="1:14" x14ac:dyDescent="0.2">
      <c r="A179" s="90" t="str">
        <f t="shared" si="18"/>
        <v/>
      </c>
      <c r="B179" s="91" t="str">
        <f t="shared" si="19"/>
        <v/>
      </c>
      <c r="C179" s="92" t="str">
        <f t="shared" si="24"/>
        <v/>
      </c>
      <c r="D179" s="92" t="str">
        <f t="shared" si="25"/>
        <v/>
      </c>
      <c r="E179" s="93" t="str">
        <f t="shared" si="20"/>
        <v/>
      </c>
      <c r="F179" s="92" t="str">
        <f t="shared" si="21"/>
        <v/>
      </c>
      <c r="G179" s="92" t="str">
        <f t="shared" si="22"/>
        <v/>
      </c>
      <c r="H179" s="92" t="str">
        <f t="shared" si="26"/>
        <v/>
      </c>
      <c r="I179" s="92" t="str">
        <f t="shared" si="23"/>
        <v/>
      </c>
      <c r="J179" s="95"/>
      <c r="K179" s="95"/>
      <c r="L179" s="95"/>
      <c r="M179" s="95"/>
      <c r="N179" s="95"/>
    </row>
    <row r="180" spans="1:14" x14ac:dyDescent="0.2">
      <c r="A180" s="90" t="str">
        <f t="shared" si="18"/>
        <v/>
      </c>
      <c r="B180" s="91" t="str">
        <f t="shared" si="19"/>
        <v/>
      </c>
      <c r="C180" s="92" t="str">
        <f t="shared" si="24"/>
        <v/>
      </c>
      <c r="D180" s="92" t="str">
        <f t="shared" si="25"/>
        <v/>
      </c>
      <c r="E180" s="93" t="str">
        <f t="shared" si="20"/>
        <v/>
      </c>
      <c r="F180" s="92" t="str">
        <f t="shared" si="21"/>
        <v/>
      </c>
      <c r="G180" s="92" t="str">
        <f t="shared" si="22"/>
        <v/>
      </c>
      <c r="H180" s="92" t="str">
        <f t="shared" si="26"/>
        <v/>
      </c>
      <c r="I180" s="92" t="str">
        <f t="shared" si="23"/>
        <v/>
      </c>
      <c r="J180" s="95"/>
      <c r="K180" s="95"/>
      <c r="L180" s="95"/>
      <c r="M180" s="95"/>
      <c r="N180" s="95"/>
    </row>
    <row r="181" spans="1:14" x14ac:dyDescent="0.2">
      <c r="A181" s="90" t="str">
        <f t="shared" si="18"/>
        <v/>
      </c>
      <c r="B181" s="91" t="str">
        <f t="shared" si="19"/>
        <v/>
      </c>
      <c r="C181" s="92" t="str">
        <f t="shared" si="24"/>
        <v/>
      </c>
      <c r="D181" s="92" t="str">
        <f t="shared" si="25"/>
        <v/>
      </c>
      <c r="E181" s="93" t="str">
        <f t="shared" si="20"/>
        <v/>
      </c>
      <c r="F181" s="92" t="str">
        <f t="shared" si="21"/>
        <v/>
      </c>
      <c r="G181" s="92" t="str">
        <f t="shared" si="22"/>
        <v/>
      </c>
      <c r="H181" s="92" t="str">
        <f t="shared" si="26"/>
        <v/>
      </c>
      <c r="I181" s="92" t="str">
        <f t="shared" si="23"/>
        <v/>
      </c>
      <c r="J181" s="95"/>
      <c r="K181" s="95"/>
      <c r="L181" s="95"/>
      <c r="M181" s="95"/>
      <c r="N181" s="95"/>
    </row>
    <row r="182" spans="1:14" x14ac:dyDescent="0.2">
      <c r="A182" s="90" t="str">
        <f t="shared" si="18"/>
        <v/>
      </c>
      <c r="B182" s="91" t="str">
        <f t="shared" si="19"/>
        <v/>
      </c>
      <c r="C182" s="92" t="str">
        <f t="shared" si="24"/>
        <v/>
      </c>
      <c r="D182" s="92" t="str">
        <f t="shared" si="25"/>
        <v/>
      </c>
      <c r="E182" s="93" t="str">
        <f t="shared" si="20"/>
        <v/>
      </c>
      <c r="F182" s="92" t="str">
        <f t="shared" si="21"/>
        <v/>
      </c>
      <c r="G182" s="92" t="str">
        <f t="shared" si="22"/>
        <v/>
      </c>
      <c r="H182" s="92" t="str">
        <f t="shared" si="26"/>
        <v/>
      </c>
      <c r="I182" s="92" t="str">
        <f t="shared" si="23"/>
        <v/>
      </c>
      <c r="J182" s="95"/>
      <c r="K182" s="95"/>
      <c r="L182" s="95"/>
      <c r="M182" s="95"/>
      <c r="N182" s="95"/>
    </row>
    <row r="183" spans="1:14" x14ac:dyDescent="0.2">
      <c r="A183" s="90" t="str">
        <f t="shared" si="18"/>
        <v/>
      </c>
      <c r="B183" s="91" t="str">
        <f t="shared" si="19"/>
        <v/>
      </c>
      <c r="C183" s="92" t="str">
        <f t="shared" si="24"/>
        <v/>
      </c>
      <c r="D183" s="92" t="str">
        <f t="shared" si="25"/>
        <v/>
      </c>
      <c r="E183" s="93" t="str">
        <f t="shared" si="20"/>
        <v/>
      </c>
      <c r="F183" s="92" t="str">
        <f t="shared" si="21"/>
        <v/>
      </c>
      <c r="G183" s="92" t="str">
        <f t="shared" si="22"/>
        <v/>
      </c>
      <c r="H183" s="92" t="str">
        <f t="shared" si="26"/>
        <v/>
      </c>
      <c r="I183" s="92" t="str">
        <f t="shared" si="23"/>
        <v/>
      </c>
      <c r="J183" s="95"/>
      <c r="K183" s="95"/>
      <c r="L183" s="95"/>
      <c r="M183" s="95"/>
      <c r="N183" s="95"/>
    </row>
    <row r="184" spans="1:14" x14ac:dyDescent="0.2">
      <c r="A184" s="90" t="str">
        <f t="shared" si="18"/>
        <v/>
      </c>
      <c r="B184" s="91" t="str">
        <f t="shared" si="19"/>
        <v/>
      </c>
      <c r="C184" s="92" t="str">
        <f t="shared" si="24"/>
        <v/>
      </c>
      <c r="D184" s="92" t="str">
        <f t="shared" si="25"/>
        <v/>
      </c>
      <c r="E184" s="93" t="str">
        <f t="shared" si="20"/>
        <v/>
      </c>
      <c r="F184" s="92" t="str">
        <f t="shared" si="21"/>
        <v/>
      </c>
      <c r="G184" s="92" t="str">
        <f t="shared" si="22"/>
        <v/>
      </c>
      <c r="H184" s="92" t="str">
        <f t="shared" si="26"/>
        <v/>
      </c>
      <c r="I184" s="92" t="str">
        <f t="shared" si="23"/>
        <v/>
      </c>
      <c r="J184" s="95"/>
      <c r="K184" s="95"/>
      <c r="L184" s="95"/>
      <c r="M184" s="95"/>
      <c r="N184" s="95"/>
    </row>
    <row r="185" spans="1:14" x14ac:dyDescent="0.2">
      <c r="A185" s="90" t="str">
        <f t="shared" si="18"/>
        <v/>
      </c>
      <c r="B185" s="91" t="str">
        <f t="shared" si="19"/>
        <v/>
      </c>
      <c r="C185" s="92" t="str">
        <f t="shared" si="24"/>
        <v/>
      </c>
      <c r="D185" s="92" t="str">
        <f t="shared" si="25"/>
        <v/>
      </c>
      <c r="E185" s="93" t="str">
        <f t="shared" si="20"/>
        <v/>
      </c>
      <c r="F185" s="92" t="str">
        <f t="shared" si="21"/>
        <v/>
      </c>
      <c r="G185" s="92" t="str">
        <f t="shared" si="22"/>
        <v/>
      </c>
      <c r="H185" s="92" t="str">
        <f t="shared" si="26"/>
        <v/>
      </c>
      <c r="I185" s="92" t="str">
        <f t="shared" si="23"/>
        <v/>
      </c>
      <c r="J185" s="95"/>
      <c r="K185" s="95"/>
      <c r="L185" s="95"/>
      <c r="M185" s="95"/>
      <c r="N185" s="95"/>
    </row>
    <row r="186" spans="1:14" x14ac:dyDescent="0.2">
      <c r="A186" s="90" t="str">
        <f t="shared" si="18"/>
        <v/>
      </c>
      <c r="B186" s="91" t="str">
        <f t="shared" si="19"/>
        <v/>
      </c>
      <c r="C186" s="92" t="str">
        <f t="shared" si="24"/>
        <v/>
      </c>
      <c r="D186" s="92" t="str">
        <f t="shared" si="25"/>
        <v/>
      </c>
      <c r="E186" s="93" t="str">
        <f t="shared" si="20"/>
        <v/>
      </c>
      <c r="F186" s="92" t="str">
        <f t="shared" si="21"/>
        <v/>
      </c>
      <c r="G186" s="92" t="str">
        <f t="shared" si="22"/>
        <v/>
      </c>
      <c r="H186" s="92" t="str">
        <f t="shared" si="26"/>
        <v/>
      </c>
      <c r="I186" s="92" t="str">
        <f t="shared" si="23"/>
        <v/>
      </c>
      <c r="J186" s="95"/>
      <c r="K186" s="95"/>
      <c r="L186" s="95"/>
      <c r="M186" s="95"/>
      <c r="N186" s="95"/>
    </row>
    <row r="187" spans="1:14" x14ac:dyDescent="0.2">
      <c r="A187" s="90" t="str">
        <f t="shared" si="18"/>
        <v/>
      </c>
      <c r="B187" s="91" t="str">
        <f t="shared" si="19"/>
        <v/>
      </c>
      <c r="C187" s="92" t="str">
        <f t="shared" si="24"/>
        <v/>
      </c>
      <c r="D187" s="92" t="str">
        <f t="shared" si="25"/>
        <v/>
      </c>
      <c r="E187" s="93" t="str">
        <f t="shared" si="20"/>
        <v/>
      </c>
      <c r="F187" s="92" t="str">
        <f t="shared" si="21"/>
        <v/>
      </c>
      <c r="G187" s="92" t="str">
        <f t="shared" si="22"/>
        <v/>
      </c>
      <c r="H187" s="92" t="str">
        <f t="shared" si="26"/>
        <v/>
      </c>
      <c r="I187" s="92" t="str">
        <f t="shared" si="23"/>
        <v/>
      </c>
      <c r="J187" s="95"/>
      <c r="K187" s="95"/>
      <c r="L187" s="95"/>
      <c r="M187" s="95"/>
      <c r="N187" s="95"/>
    </row>
    <row r="188" spans="1:14" x14ac:dyDescent="0.2">
      <c r="A188" s="90" t="str">
        <f t="shared" si="18"/>
        <v/>
      </c>
      <c r="B188" s="91" t="str">
        <f t="shared" si="19"/>
        <v/>
      </c>
      <c r="C188" s="92" t="str">
        <f t="shared" si="24"/>
        <v/>
      </c>
      <c r="D188" s="92" t="str">
        <f t="shared" si="25"/>
        <v/>
      </c>
      <c r="E188" s="93" t="str">
        <f t="shared" si="20"/>
        <v/>
      </c>
      <c r="F188" s="92" t="str">
        <f t="shared" si="21"/>
        <v/>
      </c>
      <c r="G188" s="92" t="str">
        <f t="shared" si="22"/>
        <v/>
      </c>
      <c r="H188" s="92" t="str">
        <f t="shared" si="26"/>
        <v/>
      </c>
      <c r="I188" s="92" t="str">
        <f t="shared" si="23"/>
        <v/>
      </c>
      <c r="J188" s="95"/>
      <c r="K188" s="95"/>
      <c r="L188" s="95"/>
      <c r="M188" s="95"/>
      <c r="N188" s="95"/>
    </row>
    <row r="189" spans="1:14" x14ac:dyDescent="0.2">
      <c r="A189" s="90" t="str">
        <f t="shared" si="18"/>
        <v/>
      </c>
      <c r="B189" s="91" t="str">
        <f t="shared" si="19"/>
        <v/>
      </c>
      <c r="C189" s="92" t="str">
        <f t="shared" si="24"/>
        <v/>
      </c>
      <c r="D189" s="92" t="str">
        <f t="shared" si="25"/>
        <v/>
      </c>
      <c r="E189" s="93" t="str">
        <f t="shared" si="20"/>
        <v/>
      </c>
      <c r="F189" s="92" t="str">
        <f t="shared" si="21"/>
        <v/>
      </c>
      <c r="G189" s="92" t="str">
        <f t="shared" si="22"/>
        <v/>
      </c>
      <c r="H189" s="92" t="str">
        <f t="shared" si="26"/>
        <v/>
      </c>
      <c r="I189" s="92" t="str">
        <f t="shared" si="23"/>
        <v/>
      </c>
      <c r="J189" s="95"/>
      <c r="K189" s="95"/>
      <c r="L189" s="95"/>
      <c r="M189" s="95"/>
      <c r="N189" s="95"/>
    </row>
    <row r="190" spans="1:14" x14ac:dyDescent="0.2">
      <c r="A190" s="90" t="str">
        <f t="shared" si="18"/>
        <v/>
      </c>
      <c r="B190" s="91" t="str">
        <f t="shared" si="19"/>
        <v/>
      </c>
      <c r="C190" s="92" t="str">
        <f t="shared" si="24"/>
        <v/>
      </c>
      <c r="D190" s="92" t="str">
        <f t="shared" si="25"/>
        <v/>
      </c>
      <c r="E190" s="93" t="str">
        <f t="shared" si="20"/>
        <v/>
      </c>
      <c r="F190" s="92" t="str">
        <f t="shared" si="21"/>
        <v/>
      </c>
      <c r="G190" s="92" t="str">
        <f t="shared" si="22"/>
        <v/>
      </c>
      <c r="H190" s="92" t="str">
        <f t="shared" si="26"/>
        <v/>
      </c>
      <c r="I190" s="92" t="str">
        <f t="shared" si="23"/>
        <v/>
      </c>
      <c r="J190" s="95"/>
      <c r="K190" s="95"/>
      <c r="L190" s="95"/>
      <c r="M190" s="95"/>
      <c r="N190" s="95"/>
    </row>
    <row r="191" spans="1:14" x14ac:dyDescent="0.2">
      <c r="A191" s="90" t="str">
        <f t="shared" si="18"/>
        <v/>
      </c>
      <c r="B191" s="91" t="str">
        <f t="shared" si="19"/>
        <v/>
      </c>
      <c r="C191" s="92" t="str">
        <f t="shared" si="24"/>
        <v/>
      </c>
      <c r="D191" s="92" t="str">
        <f t="shared" si="25"/>
        <v/>
      </c>
      <c r="E191" s="93" t="str">
        <f t="shared" si="20"/>
        <v/>
      </c>
      <c r="F191" s="92" t="str">
        <f t="shared" si="21"/>
        <v/>
      </c>
      <c r="G191" s="92" t="str">
        <f t="shared" si="22"/>
        <v/>
      </c>
      <c r="H191" s="92" t="str">
        <f t="shared" si="26"/>
        <v/>
      </c>
      <c r="I191" s="92" t="str">
        <f t="shared" si="23"/>
        <v/>
      </c>
      <c r="J191" s="95"/>
      <c r="K191" s="95"/>
      <c r="L191" s="95"/>
      <c r="M191" s="95"/>
      <c r="N191" s="95"/>
    </row>
    <row r="192" spans="1:14" x14ac:dyDescent="0.2">
      <c r="A192" s="90" t="str">
        <f t="shared" si="18"/>
        <v/>
      </c>
      <c r="B192" s="91" t="str">
        <f t="shared" si="19"/>
        <v/>
      </c>
      <c r="C192" s="92" t="str">
        <f t="shared" si="24"/>
        <v/>
      </c>
      <c r="D192" s="92" t="str">
        <f t="shared" si="25"/>
        <v/>
      </c>
      <c r="E192" s="93" t="str">
        <f t="shared" si="20"/>
        <v/>
      </c>
      <c r="F192" s="92" t="str">
        <f t="shared" si="21"/>
        <v/>
      </c>
      <c r="G192" s="92" t="str">
        <f t="shared" si="22"/>
        <v/>
      </c>
      <c r="H192" s="92" t="str">
        <f t="shared" si="26"/>
        <v/>
      </c>
      <c r="I192" s="92" t="str">
        <f t="shared" si="23"/>
        <v/>
      </c>
      <c r="J192" s="95"/>
      <c r="K192" s="95"/>
      <c r="L192" s="95"/>
      <c r="M192" s="95"/>
      <c r="N192" s="95"/>
    </row>
    <row r="193" spans="1:14" x14ac:dyDescent="0.2">
      <c r="A193" s="90" t="str">
        <f t="shared" si="18"/>
        <v/>
      </c>
      <c r="B193" s="91" t="str">
        <f t="shared" si="19"/>
        <v/>
      </c>
      <c r="C193" s="92" t="str">
        <f t="shared" si="24"/>
        <v/>
      </c>
      <c r="D193" s="92" t="str">
        <f t="shared" si="25"/>
        <v/>
      </c>
      <c r="E193" s="93" t="str">
        <f t="shared" si="20"/>
        <v/>
      </c>
      <c r="F193" s="92" t="str">
        <f t="shared" si="21"/>
        <v/>
      </c>
      <c r="G193" s="92" t="str">
        <f t="shared" si="22"/>
        <v/>
      </c>
      <c r="H193" s="92" t="str">
        <f t="shared" si="26"/>
        <v/>
      </c>
      <c r="I193" s="92" t="str">
        <f t="shared" si="23"/>
        <v/>
      </c>
      <c r="J193" s="95"/>
      <c r="K193" s="95"/>
      <c r="L193" s="95"/>
      <c r="M193" s="95"/>
      <c r="N193" s="95"/>
    </row>
    <row r="194" spans="1:14" x14ac:dyDescent="0.2">
      <c r="A194" s="90" t="str">
        <f t="shared" si="18"/>
        <v/>
      </c>
      <c r="B194" s="91" t="str">
        <f t="shared" si="19"/>
        <v/>
      </c>
      <c r="C194" s="92" t="str">
        <f t="shared" si="24"/>
        <v/>
      </c>
      <c r="D194" s="92" t="str">
        <f t="shared" si="25"/>
        <v/>
      </c>
      <c r="E194" s="93" t="str">
        <f t="shared" si="20"/>
        <v/>
      </c>
      <c r="F194" s="92" t="str">
        <f t="shared" si="21"/>
        <v/>
      </c>
      <c r="G194" s="92" t="str">
        <f t="shared" si="22"/>
        <v/>
      </c>
      <c r="H194" s="92" t="str">
        <f t="shared" si="26"/>
        <v/>
      </c>
      <c r="I194" s="92" t="str">
        <f t="shared" si="23"/>
        <v/>
      </c>
      <c r="J194" s="95"/>
      <c r="K194" s="95"/>
      <c r="L194" s="95"/>
      <c r="M194" s="95"/>
      <c r="N194" s="95"/>
    </row>
    <row r="195" spans="1:14" x14ac:dyDescent="0.2">
      <c r="A195" s="90" t="str">
        <f t="shared" si="18"/>
        <v/>
      </c>
      <c r="B195" s="91" t="str">
        <f t="shared" si="19"/>
        <v/>
      </c>
      <c r="C195" s="92" t="str">
        <f t="shared" si="24"/>
        <v/>
      </c>
      <c r="D195" s="92" t="str">
        <f t="shared" si="25"/>
        <v/>
      </c>
      <c r="E195" s="93" t="str">
        <f t="shared" si="20"/>
        <v/>
      </c>
      <c r="F195" s="92" t="str">
        <f t="shared" si="21"/>
        <v/>
      </c>
      <c r="G195" s="92" t="str">
        <f t="shared" si="22"/>
        <v/>
      </c>
      <c r="H195" s="92" t="str">
        <f t="shared" si="26"/>
        <v/>
      </c>
      <c r="I195" s="92" t="str">
        <f t="shared" si="23"/>
        <v/>
      </c>
      <c r="J195" s="95"/>
      <c r="K195" s="95"/>
      <c r="L195" s="95"/>
      <c r="M195" s="95"/>
      <c r="N195" s="95"/>
    </row>
    <row r="196" spans="1:14" x14ac:dyDescent="0.2">
      <c r="A196" s="90" t="str">
        <f t="shared" si="18"/>
        <v/>
      </c>
      <c r="B196" s="91" t="str">
        <f t="shared" si="19"/>
        <v/>
      </c>
      <c r="C196" s="92" t="str">
        <f t="shared" si="24"/>
        <v/>
      </c>
      <c r="D196" s="92" t="str">
        <f t="shared" si="25"/>
        <v/>
      </c>
      <c r="E196" s="93" t="str">
        <f t="shared" si="20"/>
        <v/>
      </c>
      <c r="F196" s="92" t="str">
        <f t="shared" si="21"/>
        <v/>
      </c>
      <c r="G196" s="92" t="str">
        <f t="shared" si="22"/>
        <v/>
      </c>
      <c r="H196" s="92" t="str">
        <f t="shared" si="26"/>
        <v/>
      </c>
      <c r="I196" s="92" t="str">
        <f t="shared" si="23"/>
        <v/>
      </c>
      <c r="J196" s="95"/>
      <c r="K196" s="95"/>
      <c r="L196" s="95"/>
      <c r="M196" s="95"/>
      <c r="N196" s="95"/>
    </row>
    <row r="197" spans="1:14" x14ac:dyDescent="0.2">
      <c r="A197" s="90" t="str">
        <f t="shared" si="18"/>
        <v/>
      </c>
      <c r="B197" s="91" t="str">
        <f t="shared" si="19"/>
        <v/>
      </c>
      <c r="C197" s="92" t="str">
        <f t="shared" si="24"/>
        <v/>
      </c>
      <c r="D197" s="92" t="str">
        <f t="shared" si="25"/>
        <v/>
      </c>
      <c r="E197" s="93" t="str">
        <f t="shared" si="20"/>
        <v/>
      </c>
      <c r="F197" s="92" t="str">
        <f t="shared" si="21"/>
        <v/>
      </c>
      <c r="G197" s="92" t="str">
        <f t="shared" si="22"/>
        <v/>
      </c>
      <c r="H197" s="92" t="str">
        <f t="shared" si="26"/>
        <v/>
      </c>
      <c r="I197" s="92" t="str">
        <f t="shared" si="23"/>
        <v/>
      </c>
      <c r="J197" s="95"/>
      <c r="K197" s="95"/>
      <c r="L197" s="95"/>
      <c r="M197" s="95"/>
      <c r="N197" s="95"/>
    </row>
    <row r="198" spans="1:14" x14ac:dyDescent="0.2">
      <c r="A198" s="90" t="str">
        <f t="shared" si="18"/>
        <v/>
      </c>
      <c r="B198" s="91" t="str">
        <f t="shared" si="19"/>
        <v/>
      </c>
      <c r="C198" s="92" t="str">
        <f t="shared" si="24"/>
        <v/>
      </c>
      <c r="D198" s="92" t="str">
        <f t="shared" si="25"/>
        <v/>
      </c>
      <c r="E198" s="93" t="str">
        <f t="shared" si="20"/>
        <v/>
      </c>
      <c r="F198" s="92" t="str">
        <f t="shared" si="21"/>
        <v/>
      </c>
      <c r="G198" s="92" t="str">
        <f t="shared" si="22"/>
        <v/>
      </c>
      <c r="H198" s="92" t="str">
        <f t="shared" si="26"/>
        <v/>
      </c>
      <c r="I198" s="92" t="str">
        <f t="shared" si="23"/>
        <v/>
      </c>
      <c r="J198" s="95"/>
      <c r="K198" s="95"/>
      <c r="L198" s="95"/>
      <c r="M198" s="95"/>
      <c r="N198" s="95"/>
    </row>
    <row r="199" spans="1:14" x14ac:dyDescent="0.2">
      <c r="A199" s="90" t="str">
        <f t="shared" si="18"/>
        <v/>
      </c>
      <c r="B199" s="91" t="str">
        <f t="shared" si="19"/>
        <v/>
      </c>
      <c r="C199" s="92" t="str">
        <f t="shared" si="24"/>
        <v/>
      </c>
      <c r="D199" s="92" t="str">
        <f t="shared" si="25"/>
        <v/>
      </c>
      <c r="E199" s="93" t="str">
        <f t="shared" si="20"/>
        <v/>
      </c>
      <c r="F199" s="92" t="str">
        <f t="shared" si="21"/>
        <v/>
      </c>
      <c r="G199" s="92" t="str">
        <f t="shared" si="22"/>
        <v/>
      </c>
      <c r="H199" s="92" t="str">
        <f t="shared" si="26"/>
        <v/>
      </c>
      <c r="I199" s="92" t="str">
        <f t="shared" si="23"/>
        <v/>
      </c>
      <c r="J199" s="95"/>
      <c r="K199" s="95"/>
      <c r="L199" s="95"/>
      <c r="M199" s="95"/>
      <c r="N199" s="95"/>
    </row>
    <row r="200" spans="1:14" x14ac:dyDescent="0.2">
      <c r="A200" s="90" t="str">
        <f t="shared" si="18"/>
        <v/>
      </c>
      <c r="B200" s="91" t="str">
        <f t="shared" si="19"/>
        <v/>
      </c>
      <c r="C200" s="92" t="str">
        <f t="shared" si="24"/>
        <v/>
      </c>
      <c r="D200" s="92" t="str">
        <f t="shared" si="25"/>
        <v/>
      </c>
      <c r="E200" s="93" t="str">
        <f t="shared" si="20"/>
        <v/>
      </c>
      <c r="F200" s="92" t="str">
        <f t="shared" si="21"/>
        <v/>
      </c>
      <c r="G200" s="92" t="str">
        <f t="shared" si="22"/>
        <v/>
      </c>
      <c r="H200" s="92" t="str">
        <f t="shared" si="26"/>
        <v/>
      </c>
      <c r="I200" s="92" t="str">
        <f t="shared" si="23"/>
        <v/>
      </c>
      <c r="J200" s="95"/>
      <c r="K200" s="95"/>
      <c r="L200" s="95"/>
      <c r="M200" s="95"/>
      <c r="N200" s="95"/>
    </row>
    <row r="201" spans="1:14" x14ac:dyDescent="0.2">
      <c r="A201" s="90" t="str">
        <f t="shared" si="18"/>
        <v/>
      </c>
      <c r="B201" s="91" t="str">
        <f t="shared" si="19"/>
        <v/>
      </c>
      <c r="C201" s="92" t="str">
        <f t="shared" si="24"/>
        <v/>
      </c>
      <c r="D201" s="92" t="str">
        <f t="shared" si="25"/>
        <v/>
      </c>
      <c r="E201" s="93" t="str">
        <f t="shared" si="20"/>
        <v/>
      </c>
      <c r="F201" s="92" t="str">
        <f t="shared" si="21"/>
        <v/>
      </c>
      <c r="G201" s="92" t="str">
        <f t="shared" si="22"/>
        <v/>
      </c>
      <c r="H201" s="92" t="str">
        <f t="shared" si="26"/>
        <v/>
      </c>
      <c r="I201" s="92" t="str">
        <f t="shared" si="23"/>
        <v/>
      </c>
      <c r="J201" s="95"/>
      <c r="K201" s="95"/>
      <c r="L201" s="95"/>
      <c r="M201" s="95"/>
      <c r="N201" s="95"/>
    </row>
    <row r="202" spans="1:14" x14ac:dyDescent="0.2">
      <c r="A202" s="90" t="str">
        <f t="shared" si="18"/>
        <v/>
      </c>
      <c r="B202" s="91" t="str">
        <f t="shared" si="19"/>
        <v/>
      </c>
      <c r="C202" s="92" t="str">
        <f t="shared" si="24"/>
        <v/>
      </c>
      <c r="D202" s="92" t="str">
        <f t="shared" si="25"/>
        <v/>
      </c>
      <c r="E202" s="93" t="str">
        <f t="shared" si="20"/>
        <v/>
      </c>
      <c r="F202" s="92" t="str">
        <f t="shared" si="21"/>
        <v/>
      </c>
      <c r="G202" s="92" t="str">
        <f t="shared" si="22"/>
        <v/>
      </c>
      <c r="H202" s="92" t="str">
        <f t="shared" si="26"/>
        <v/>
      </c>
      <c r="I202" s="92" t="str">
        <f t="shared" si="23"/>
        <v/>
      </c>
      <c r="J202" s="95"/>
      <c r="K202" s="95"/>
      <c r="L202" s="95"/>
      <c r="M202" s="95"/>
      <c r="N202" s="95"/>
    </row>
    <row r="203" spans="1:14" x14ac:dyDescent="0.2">
      <c r="A203" s="90" t="str">
        <f t="shared" si="18"/>
        <v/>
      </c>
      <c r="B203" s="91" t="str">
        <f t="shared" si="19"/>
        <v/>
      </c>
      <c r="C203" s="92" t="str">
        <f t="shared" si="24"/>
        <v/>
      </c>
      <c r="D203" s="92" t="str">
        <f t="shared" si="25"/>
        <v/>
      </c>
      <c r="E203" s="93" t="str">
        <f t="shared" si="20"/>
        <v/>
      </c>
      <c r="F203" s="92" t="str">
        <f t="shared" si="21"/>
        <v/>
      </c>
      <c r="G203" s="92" t="str">
        <f t="shared" si="22"/>
        <v/>
      </c>
      <c r="H203" s="92" t="str">
        <f t="shared" si="26"/>
        <v/>
      </c>
      <c r="I203" s="92" t="str">
        <f t="shared" si="23"/>
        <v/>
      </c>
      <c r="J203" s="95"/>
      <c r="K203" s="95"/>
      <c r="L203" s="95"/>
      <c r="M203" s="95"/>
      <c r="N203" s="95"/>
    </row>
    <row r="204" spans="1:14" x14ac:dyDescent="0.2">
      <c r="A204" s="90" t="str">
        <f t="shared" si="18"/>
        <v/>
      </c>
      <c r="B204" s="91" t="str">
        <f t="shared" si="19"/>
        <v/>
      </c>
      <c r="C204" s="92" t="str">
        <f t="shared" si="24"/>
        <v/>
      </c>
      <c r="D204" s="92" t="str">
        <f t="shared" si="25"/>
        <v/>
      </c>
      <c r="E204" s="93" t="str">
        <f t="shared" si="20"/>
        <v/>
      </c>
      <c r="F204" s="92" t="str">
        <f t="shared" si="21"/>
        <v/>
      </c>
      <c r="G204" s="92" t="str">
        <f t="shared" si="22"/>
        <v/>
      </c>
      <c r="H204" s="92" t="str">
        <f t="shared" si="26"/>
        <v/>
      </c>
      <c r="I204" s="92" t="str">
        <f t="shared" si="23"/>
        <v/>
      </c>
      <c r="J204" s="95"/>
      <c r="K204" s="95"/>
      <c r="L204" s="95"/>
      <c r="M204" s="95"/>
      <c r="N204" s="95"/>
    </row>
    <row r="205" spans="1:14" x14ac:dyDescent="0.2">
      <c r="A205" s="90" t="str">
        <f t="shared" si="18"/>
        <v/>
      </c>
      <c r="B205" s="91" t="str">
        <f t="shared" si="19"/>
        <v/>
      </c>
      <c r="C205" s="92" t="str">
        <f t="shared" si="24"/>
        <v/>
      </c>
      <c r="D205" s="92" t="str">
        <f t="shared" si="25"/>
        <v/>
      </c>
      <c r="E205" s="93" t="str">
        <f t="shared" si="20"/>
        <v/>
      </c>
      <c r="F205" s="92" t="str">
        <f t="shared" si="21"/>
        <v/>
      </c>
      <c r="G205" s="92" t="str">
        <f t="shared" si="22"/>
        <v/>
      </c>
      <c r="H205" s="92" t="str">
        <f t="shared" si="26"/>
        <v/>
      </c>
      <c r="I205" s="92" t="str">
        <f t="shared" si="23"/>
        <v/>
      </c>
      <c r="J205" s="95"/>
      <c r="K205" s="95"/>
      <c r="L205" s="95"/>
      <c r="M205" s="95"/>
      <c r="N205" s="95"/>
    </row>
    <row r="206" spans="1:14" x14ac:dyDescent="0.2">
      <c r="A206" s="90" t="str">
        <f t="shared" si="18"/>
        <v/>
      </c>
      <c r="B206" s="91" t="str">
        <f t="shared" si="19"/>
        <v/>
      </c>
      <c r="C206" s="92" t="str">
        <f t="shared" si="24"/>
        <v/>
      </c>
      <c r="D206" s="92" t="str">
        <f t="shared" si="25"/>
        <v/>
      </c>
      <c r="E206" s="93" t="str">
        <f t="shared" si="20"/>
        <v/>
      </c>
      <c r="F206" s="92" t="str">
        <f t="shared" si="21"/>
        <v/>
      </c>
      <c r="G206" s="92" t="str">
        <f t="shared" si="22"/>
        <v/>
      </c>
      <c r="H206" s="92" t="str">
        <f t="shared" si="26"/>
        <v/>
      </c>
      <c r="I206" s="92" t="str">
        <f t="shared" si="23"/>
        <v/>
      </c>
      <c r="J206" s="95"/>
      <c r="K206" s="95"/>
      <c r="L206" s="95"/>
      <c r="M206" s="95"/>
      <c r="N206" s="95"/>
    </row>
    <row r="207" spans="1:14" x14ac:dyDescent="0.2">
      <c r="A207" s="90" t="str">
        <f t="shared" si="18"/>
        <v/>
      </c>
      <c r="B207" s="91" t="str">
        <f t="shared" si="19"/>
        <v/>
      </c>
      <c r="C207" s="92" t="str">
        <f t="shared" si="24"/>
        <v/>
      </c>
      <c r="D207" s="92" t="str">
        <f t="shared" si="25"/>
        <v/>
      </c>
      <c r="E207" s="93" t="str">
        <f t="shared" si="20"/>
        <v/>
      </c>
      <c r="F207" s="92" t="str">
        <f t="shared" si="21"/>
        <v/>
      </c>
      <c r="G207" s="92" t="str">
        <f t="shared" si="22"/>
        <v/>
      </c>
      <c r="H207" s="92" t="str">
        <f t="shared" si="26"/>
        <v/>
      </c>
      <c r="I207" s="92" t="str">
        <f t="shared" si="23"/>
        <v/>
      </c>
      <c r="J207" s="95"/>
      <c r="K207" s="95"/>
      <c r="L207" s="95"/>
      <c r="M207" s="95"/>
      <c r="N207" s="95"/>
    </row>
    <row r="208" spans="1:14" x14ac:dyDescent="0.2">
      <c r="A208" s="90" t="str">
        <f t="shared" si="18"/>
        <v/>
      </c>
      <c r="B208" s="91" t="str">
        <f t="shared" si="19"/>
        <v/>
      </c>
      <c r="C208" s="92" t="str">
        <f t="shared" si="24"/>
        <v/>
      </c>
      <c r="D208" s="92" t="str">
        <f t="shared" si="25"/>
        <v/>
      </c>
      <c r="E208" s="93" t="str">
        <f t="shared" si="20"/>
        <v/>
      </c>
      <c r="F208" s="92" t="str">
        <f t="shared" si="21"/>
        <v/>
      </c>
      <c r="G208" s="92" t="str">
        <f t="shared" si="22"/>
        <v/>
      </c>
      <c r="H208" s="92" t="str">
        <f t="shared" si="26"/>
        <v/>
      </c>
      <c r="I208" s="92" t="str">
        <f t="shared" si="23"/>
        <v/>
      </c>
      <c r="J208" s="95"/>
      <c r="K208" s="95"/>
      <c r="L208" s="95"/>
      <c r="M208" s="95"/>
      <c r="N208" s="95"/>
    </row>
    <row r="209" spans="1:14" x14ac:dyDescent="0.2">
      <c r="A209" s="90" t="str">
        <f t="shared" si="18"/>
        <v/>
      </c>
      <c r="B209" s="91" t="str">
        <f t="shared" si="19"/>
        <v/>
      </c>
      <c r="C209" s="92" t="str">
        <f t="shared" si="24"/>
        <v/>
      </c>
      <c r="D209" s="92" t="str">
        <f t="shared" si="25"/>
        <v/>
      </c>
      <c r="E209" s="93" t="str">
        <f t="shared" si="20"/>
        <v/>
      </c>
      <c r="F209" s="92" t="str">
        <f t="shared" si="21"/>
        <v/>
      </c>
      <c r="G209" s="92" t="str">
        <f t="shared" si="22"/>
        <v/>
      </c>
      <c r="H209" s="92" t="str">
        <f t="shared" si="26"/>
        <v/>
      </c>
      <c r="I209" s="92" t="str">
        <f t="shared" si="23"/>
        <v/>
      </c>
      <c r="J209" s="95"/>
      <c r="K209" s="95"/>
      <c r="L209" s="95"/>
      <c r="M209" s="95"/>
      <c r="N209" s="95"/>
    </row>
    <row r="210" spans="1:14" x14ac:dyDescent="0.2">
      <c r="A210" s="90" t="str">
        <f t="shared" si="18"/>
        <v/>
      </c>
      <c r="B210" s="91" t="str">
        <f t="shared" si="19"/>
        <v/>
      </c>
      <c r="C210" s="92" t="str">
        <f t="shared" si="24"/>
        <v/>
      </c>
      <c r="D210" s="92" t="str">
        <f t="shared" si="25"/>
        <v/>
      </c>
      <c r="E210" s="93" t="str">
        <f t="shared" si="20"/>
        <v/>
      </c>
      <c r="F210" s="92" t="str">
        <f t="shared" si="21"/>
        <v/>
      </c>
      <c r="G210" s="92" t="str">
        <f t="shared" si="22"/>
        <v/>
      </c>
      <c r="H210" s="92" t="str">
        <f t="shared" si="26"/>
        <v/>
      </c>
      <c r="I210" s="92" t="str">
        <f t="shared" si="23"/>
        <v/>
      </c>
      <c r="J210" s="95"/>
      <c r="K210" s="95"/>
      <c r="L210" s="95"/>
      <c r="M210" s="95"/>
      <c r="N210" s="95"/>
    </row>
    <row r="211" spans="1:14" x14ac:dyDescent="0.2">
      <c r="A211" s="90" t="str">
        <f t="shared" ref="A211:A274" si="27">IF(Values_Entered,A210+1,"")</f>
        <v/>
      </c>
      <c r="B211" s="91" t="str">
        <f t="shared" ref="B211:B274" si="28">IF(Pay_Num&lt;&gt;"",DATE(YEAR(B210),MONTH(B210)+1,DAY(B210)),"")</f>
        <v/>
      </c>
      <c r="C211" s="92" t="str">
        <f t="shared" si="24"/>
        <v/>
      </c>
      <c r="D211" s="92" t="str">
        <f t="shared" si="25"/>
        <v/>
      </c>
      <c r="E211" s="93" t="str">
        <f t="shared" ref="E211:E274" si="29">IF(Pay_Num&lt;&gt;"",Scheduled_Extra_Payments,"")</f>
        <v/>
      </c>
      <c r="F211" s="92" t="str">
        <f t="shared" ref="F211:F274" si="30">IF(Pay_Num&lt;&gt;"",Sched_Pay+Extra_Pay,"")</f>
        <v/>
      </c>
      <c r="G211" s="92" t="str">
        <f t="shared" ref="G211:G274" si="31">IF(Pay_Num&lt;&gt;"",Total_Pay-Int,"")</f>
        <v/>
      </c>
      <c r="H211" s="92" t="str">
        <f t="shared" si="26"/>
        <v/>
      </c>
      <c r="I211" s="92" t="str">
        <f t="shared" ref="I211:I274" si="32">IF(Pay_Num&lt;&gt;"",Beg_Bal-Princ,"")</f>
        <v/>
      </c>
      <c r="J211" s="95"/>
      <c r="K211" s="95"/>
      <c r="L211" s="95"/>
      <c r="M211" s="95"/>
      <c r="N211" s="95"/>
    </row>
    <row r="212" spans="1:14" x14ac:dyDescent="0.2">
      <c r="A212" s="90" t="str">
        <f t="shared" si="27"/>
        <v/>
      </c>
      <c r="B212" s="91" t="str">
        <f t="shared" si="28"/>
        <v/>
      </c>
      <c r="C212" s="92" t="str">
        <f t="shared" ref="C212:C275" si="33">IF(Pay_Num&lt;&gt;"",I211,"")</f>
        <v/>
      </c>
      <c r="D212" s="92" t="str">
        <f t="shared" ref="D212:D275" si="34">IF(Pay_Num&lt;&gt;"",Scheduled_Monthly_Payment,"")</f>
        <v/>
      </c>
      <c r="E212" s="93" t="str">
        <f t="shared" si="29"/>
        <v/>
      </c>
      <c r="F212" s="92" t="str">
        <f t="shared" si="30"/>
        <v/>
      </c>
      <c r="G212" s="92" t="str">
        <f t="shared" si="31"/>
        <v/>
      </c>
      <c r="H212" s="92" t="str">
        <f t="shared" ref="H212:H275" si="35">IF(Pay_Num&lt;&gt;"",Beg_Bal*Interest_Rate/12,"")</f>
        <v/>
      </c>
      <c r="I212" s="92" t="str">
        <f t="shared" si="32"/>
        <v/>
      </c>
      <c r="J212" s="95"/>
      <c r="K212" s="95"/>
      <c r="L212" s="95"/>
      <c r="M212" s="95"/>
      <c r="N212" s="95"/>
    </row>
    <row r="213" spans="1:14" x14ac:dyDescent="0.2">
      <c r="A213" s="90" t="str">
        <f t="shared" si="27"/>
        <v/>
      </c>
      <c r="B213" s="91" t="str">
        <f t="shared" si="28"/>
        <v/>
      </c>
      <c r="C213" s="92" t="str">
        <f t="shared" si="33"/>
        <v/>
      </c>
      <c r="D213" s="92" t="str">
        <f t="shared" si="34"/>
        <v/>
      </c>
      <c r="E213" s="93" t="str">
        <f t="shared" si="29"/>
        <v/>
      </c>
      <c r="F213" s="92" t="str">
        <f t="shared" si="30"/>
        <v/>
      </c>
      <c r="G213" s="92" t="str">
        <f t="shared" si="31"/>
        <v/>
      </c>
      <c r="H213" s="92" t="str">
        <f t="shared" si="35"/>
        <v/>
      </c>
      <c r="I213" s="92" t="str">
        <f t="shared" si="32"/>
        <v/>
      </c>
      <c r="J213" s="95"/>
      <c r="K213" s="95"/>
      <c r="L213" s="95"/>
      <c r="M213" s="95"/>
      <c r="N213" s="95"/>
    </row>
    <row r="214" spans="1:14" x14ac:dyDescent="0.2">
      <c r="A214" s="90" t="str">
        <f t="shared" si="27"/>
        <v/>
      </c>
      <c r="B214" s="91" t="str">
        <f t="shared" si="28"/>
        <v/>
      </c>
      <c r="C214" s="92" t="str">
        <f t="shared" si="33"/>
        <v/>
      </c>
      <c r="D214" s="92" t="str">
        <f t="shared" si="34"/>
        <v/>
      </c>
      <c r="E214" s="93" t="str">
        <f t="shared" si="29"/>
        <v/>
      </c>
      <c r="F214" s="92" t="str">
        <f t="shared" si="30"/>
        <v/>
      </c>
      <c r="G214" s="92" t="str">
        <f t="shared" si="31"/>
        <v/>
      </c>
      <c r="H214" s="92" t="str">
        <f t="shared" si="35"/>
        <v/>
      </c>
      <c r="I214" s="92" t="str">
        <f t="shared" si="32"/>
        <v/>
      </c>
      <c r="J214" s="95"/>
      <c r="K214" s="95"/>
      <c r="L214" s="95"/>
      <c r="M214" s="95"/>
      <c r="N214" s="95"/>
    </row>
    <row r="215" spans="1:14" x14ac:dyDescent="0.2">
      <c r="A215" s="90" t="str">
        <f t="shared" si="27"/>
        <v/>
      </c>
      <c r="B215" s="91" t="str">
        <f t="shared" si="28"/>
        <v/>
      </c>
      <c r="C215" s="92" t="str">
        <f t="shared" si="33"/>
        <v/>
      </c>
      <c r="D215" s="92" t="str">
        <f t="shared" si="34"/>
        <v/>
      </c>
      <c r="E215" s="93" t="str">
        <f t="shared" si="29"/>
        <v/>
      </c>
      <c r="F215" s="92" t="str">
        <f t="shared" si="30"/>
        <v/>
      </c>
      <c r="G215" s="92" t="str">
        <f t="shared" si="31"/>
        <v/>
      </c>
      <c r="H215" s="92" t="str">
        <f t="shared" si="35"/>
        <v/>
      </c>
      <c r="I215" s="92" t="str">
        <f t="shared" si="32"/>
        <v/>
      </c>
      <c r="J215" s="95"/>
      <c r="K215" s="95"/>
      <c r="L215" s="95"/>
      <c r="M215" s="95"/>
      <c r="N215" s="95"/>
    </row>
    <row r="216" spans="1:14" x14ac:dyDescent="0.2">
      <c r="A216" s="90" t="str">
        <f t="shared" si="27"/>
        <v/>
      </c>
      <c r="B216" s="91" t="str">
        <f t="shared" si="28"/>
        <v/>
      </c>
      <c r="C216" s="92" t="str">
        <f t="shared" si="33"/>
        <v/>
      </c>
      <c r="D216" s="92" t="str">
        <f t="shared" si="34"/>
        <v/>
      </c>
      <c r="E216" s="93" t="str">
        <f t="shared" si="29"/>
        <v/>
      </c>
      <c r="F216" s="92" t="str">
        <f t="shared" si="30"/>
        <v/>
      </c>
      <c r="G216" s="92" t="str">
        <f t="shared" si="31"/>
        <v/>
      </c>
      <c r="H216" s="92" t="str">
        <f t="shared" si="35"/>
        <v/>
      </c>
      <c r="I216" s="92" t="str">
        <f t="shared" si="32"/>
        <v/>
      </c>
      <c r="J216" s="95"/>
      <c r="K216" s="95"/>
      <c r="L216" s="95"/>
      <c r="M216" s="95"/>
      <c r="N216" s="95"/>
    </row>
    <row r="217" spans="1:14" x14ac:dyDescent="0.2">
      <c r="A217" s="90" t="str">
        <f t="shared" si="27"/>
        <v/>
      </c>
      <c r="B217" s="91" t="str">
        <f t="shared" si="28"/>
        <v/>
      </c>
      <c r="C217" s="92" t="str">
        <f t="shared" si="33"/>
        <v/>
      </c>
      <c r="D217" s="92" t="str">
        <f t="shared" si="34"/>
        <v/>
      </c>
      <c r="E217" s="93" t="str">
        <f t="shared" si="29"/>
        <v/>
      </c>
      <c r="F217" s="92" t="str">
        <f t="shared" si="30"/>
        <v/>
      </c>
      <c r="G217" s="92" t="str">
        <f t="shared" si="31"/>
        <v/>
      </c>
      <c r="H217" s="92" t="str">
        <f t="shared" si="35"/>
        <v/>
      </c>
      <c r="I217" s="92" t="str">
        <f t="shared" si="32"/>
        <v/>
      </c>
      <c r="J217" s="95"/>
      <c r="K217" s="95"/>
      <c r="L217" s="95"/>
      <c r="M217" s="95"/>
      <c r="N217" s="95"/>
    </row>
    <row r="218" spans="1:14" x14ac:dyDescent="0.2">
      <c r="A218" s="90" t="str">
        <f t="shared" si="27"/>
        <v/>
      </c>
      <c r="B218" s="91" t="str">
        <f t="shared" si="28"/>
        <v/>
      </c>
      <c r="C218" s="92" t="str">
        <f t="shared" si="33"/>
        <v/>
      </c>
      <c r="D218" s="92" t="str">
        <f t="shared" si="34"/>
        <v/>
      </c>
      <c r="E218" s="93" t="str">
        <f t="shared" si="29"/>
        <v/>
      </c>
      <c r="F218" s="92" t="str">
        <f t="shared" si="30"/>
        <v/>
      </c>
      <c r="G218" s="92" t="str">
        <f t="shared" si="31"/>
        <v/>
      </c>
      <c r="H218" s="92" t="str">
        <f t="shared" si="35"/>
        <v/>
      </c>
      <c r="I218" s="92" t="str">
        <f t="shared" si="32"/>
        <v/>
      </c>
      <c r="J218" s="95"/>
      <c r="K218" s="95"/>
      <c r="L218" s="95"/>
      <c r="M218" s="95"/>
      <c r="N218" s="95"/>
    </row>
    <row r="219" spans="1:14" x14ac:dyDescent="0.2">
      <c r="A219" s="90" t="str">
        <f t="shared" si="27"/>
        <v/>
      </c>
      <c r="B219" s="91" t="str">
        <f t="shared" si="28"/>
        <v/>
      </c>
      <c r="C219" s="92" t="str">
        <f t="shared" si="33"/>
        <v/>
      </c>
      <c r="D219" s="92" t="str">
        <f t="shared" si="34"/>
        <v/>
      </c>
      <c r="E219" s="93" t="str">
        <f t="shared" si="29"/>
        <v/>
      </c>
      <c r="F219" s="92" t="str">
        <f t="shared" si="30"/>
        <v/>
      </c>
      <c r="G219" s="92" t="str">
        <f t="shared" si="31"/>
        <v/>
      </c>
      <c r="H219" s="92" t="str">
        <f t="shared" si="35"/>
        <v/>
      </c>
      <c r="I219" s="92" t="str">
        <f t="shared" si="32"/>
        <v/>
      </c>
      <c r="J219" s="95"/>
      <c r="K219" s="95"/>
      <c r="L219" s="95"/>
      <c r="M219" s="95"/>
      <c r="N219" s="95"/>
    </row>
    <row r="220" spans="1:14" x14ac:dyDescent="0.2">
      <c r="A220" s="90" t="str">
        <f t="shared" si="27"/>
        <v/>
      </c>
      <c r="B220" s="91" t="str">
        <f t="shared" si="28"/>
        <v/>
      </c>
      <c r="C220" s="92" t="str">
        <f t="shared" si="33"/>
        <v/>
      </c>
      <c r="D220" s="92" t="str">
        <f t="shared" si="34"/>
        <v/>
      </c>
      <c r="E220" s="93" t="str">
        <f t="shared" si="29"/>
        <v/>
      </c>
      <c r="F220" s="92" t="str">
        <f t="shared" si="30"/>
        <v/>
      </c>
      <c r="G220" s="92" t="str">
        <f t="shared" si="31"/>
        <v/>
      </c>
      <c r="H220" s="92" t="str">
        <f t="shared" si="35"/>
        <v/>
      </c>
      <c r="I220" s="92" t="str">
        <f t="shared" si="32"/>
        <v/>
      </c>
      <c r="J220" s="95"/>
      <c r="K220" s="95"/>
      <c r="L220" s="95"/>
      <c r="M220" s="95"/>
      <c r="N220" s="95"/>
    </row>
    <row r="221" spans="1:14" x14ac:dyDescent="0.2">
      <c r="A221" s="90" t="str">
        <f t="shared" si="27"/>
        <v/>
      </c>
      <c r="B221" s="91" t="str">
        <f t="shared" si="28"/>
        <v/>
      </c>
      <c r="C221" s="92" t="str">
        <f t="shared" si="33"/>
        <v/>
      </c>
      <c r="D221" s="92" t="str">
        <f t="shared" si="34"/>
        <v/>
      </c>
      <c r="E221" s="93" t="str">
        <f t="shared" si="29"/>
        <v/>
      </c>
      <c r="F221" s="92" t="str">
        <f t="shared" si="30"/>
        <v/>
      </c>
      <c r="G221" s="92" t="str">
        <f t="shared" si="31"/>
        <v/>
      </c>
      <c r="H221" s="92" t="str">
        <f t="shared" si="35"/>
        <v/>
      </c>
      <c r="I221" s="92" t="str">
        <f t="shared" si="32"/>
        <v/>
      </c>
      <c r="J221" s="95"/>
      <c r="K221" s="95"/>
      <c r="L221" s="95"/>
      <c r="M221" s="95"/>
      <c r="N221" s="95"/>
    </row>
    <row r="222" spans="1:14" x14ac:dyDescent="0.2">
      <c r="A222" s="90" t="str">
        <f t="shared" si="27"/>
        <v/>
      </c>
      <c r="B222" s="91" t="str">
        <f t="shared" si="28"/>
        <v/>
      </c>
      <c r="C222" s="92" t="str">
        <f t="shared" si="33"/>
        <v/>
      </c>
      <c r="D222" s="92" t="str">
        <f t="shared" si="34"/>
        <v/>
      </c>
      <c r="E222" s="93" t="str">
        <f t="shared" si="29"/>
        <v/>
      </c>
      <c r="F222" s="92" t="str">
        <f t="shared" si="30"/>
        <v/>
      </c>
      <c r="G222" s="92" t="str">
        <f t="shared" si="31"/>
        <v/>
      </c>
      <c r="H222" s="92" t="str">
        <f t="shared" si="35"/>
        <v/>
      </c>
      <c r="I222" s="92" t="str">
        <f t="shared" si="32"/>
        <v/>
      </c>
      <c r="J222" s="95"/>
      <c r="K222" s="95"/>
      <c r="L222" s="95"/>
      <c r="M222" s="95"/>
      <c r="N222" s="95"/>
    </row>
    <row r="223" spans="1:14" x14ac:dyDescent="0.2">
      <c r="A223" s="90" t="str">
        <f t="shared" si="27"/>
        <v/>
      </c>
      <c r="B223" s="91" t="str">
        <f t="shared" si="28"/>
        <v/>
      </c>
      <c r="C223" s="92" t="str">
        <f t="shared" si="33"/>
        <v/>
      </c>
      <c r="D223" s="92" t="str">
        <f t="shared" si="34"/>
        <v/>
      </c>
      <c r="E223" s="93" t="str">
        <f t="shared" si="29"/>
        <v/>
      </c>
      <c r="F223" s="92" t="str">
        <f t="shared" si="30"/>
        <v/>
      </c>
      <c r="G223" s="92" t="str">
        <f t="shared" si="31"/>
        <v/>
      </c>
      <c r="H223" s="92" t="str">
        <f t="shared" si="35"/>
        <v/>
      </c>
      <c r="I223" s="92" t="str">
        <f t="shared" si="32"/>
        <v/>
      </c>
      <c r="J223" s="95"/>
      <c r="K223" s="95"/>
      <c r="L223" s="95"/>
      <c r="M223" s="95"/>
      <c r="N223" s="95"/>
    </row>
    <row r="224" spans="1:14" x14ac:dyDescent="0.2">
      <c r="A224" s="90" t="str">
        <f t="shared" si="27"/>
        <v/>
      </c>
      <c r="B224" s="91" t="str">
        <f t="shared" si="28"/>
        <v/>
      </c>
      <c r="C224" s="92" t="str">
        <f t="shared" si="33"/>
        <v/>
      </c>
      <c r="D224" s="92" t="str">
        <f t="shared" si="34"/>
        <v/>
      </c>
      <c r="E224" s="93" t="str">
        <f t="shared" si="29"/>
        <v/>
      </c>
      <c r="F224" s="92" t="str">
        <f t="shared" si="30"/>
        <v/>
      </c>
      <c r="G224" s="92" t="str">
        <f t="shared" si="31"/>
        <v/>
      </c>
      <c r="H224" s="92" t="str">
        <f t="shared" si="35"/>
        <v/>
      </c>
      <c r="I224" s="92" t="str">
        <f t="shared" si="32"/>
        <v/>
      </c>
      <c r="J224" s="95"/>
      <c r="K224" s="95"/>
      <c r="L224" s="95"/>
      <c r="M224" s="95"/>
      <c r="N224" s="95"/>
    </row>
    <row r="225" spans="1:14" x14ac:dyDescent="0.2">
      <c r="A225" s="90" t="str">
        <f t="shared" si="27"/>
        <v/>
      </c>
      <c r="B225" s="91" t="str">
        <f t="shared" si="28"/>
        <v/>
      </c>
      <c r="C225" s="92" t="str">
        <f t="shared" si="33"/>
        <v/>
      </c>
      <c r="D225" s="92" t="str">
        <f t="shared" si="34"/>
        <v/>
      </c>
      <c r="E225" s="93" t="str">
        <f t="shared" si="29"/>
        <v/>
      </c>
      <c r="F225" s="92" t="str">
        <f t="shared" si="30"/>
        <v/>
      </c>
      <c r="G225" s="92" t="str">
        <f t="shared" si="31"/>
        <v/>
      </c>
      <c r="H225" s="92" t="str">
        <f t="shared" si="35"/>
        <v/>
      </c>
      <c r="I225" s="92" t="str">
        <f t="shared" si="32"/>
        <v/>
      </c>
      <c r="J225" s="95"/>
      <c r="K225" s="95"/>
      <c r="L225" s="95"/>
      <c r="M225" s="95"/>
      <c r="N225" s="95"/>
    </row>
    <row r="226" spans="1:14" x14ac:dyDescent="0.2">
      <c r="A226" s="90" t="str">
        <f t="shared" si="27"/>
        <v/>
      </c>
      <c r="B226" s="91" t="str">
        <f t="shared" si="28"/>
        <v/>
      </c>
      <c r="C226" s="92" t="str">
        <f t="shared" si="33"/>
        <v/>
      </c>
      <c r="D226" s="92" t="str">
        <f t="shared" si="34"/>
        <v/>
      </c>
      <c r="E226" s="93" t="str">
        <f t="shared" si="29"/>
        <v/>
      </c>
      <c r="F226" s="92" t="str">
        <f t="shared" si="30"/>
        <v/>
      </c>
      <c r="G226" s="92" t="str">
        <f t="shared" si="31"/>
        <v/>
      </c>
      <c r="H226" s="92" t="str">
        <f t="shared" si="35"/>
        <v/>
      </c>
      <c r="I226" s="92" t="str">
        <f t="shared" si="32"/>
        <v/>
      </c>
      <c r="J226" s="95"/>
      <c r="K226" s="95"/>
      <c r="L226" s="95"/>
      <c r="M226" s="95"/>
      <c r="N226" s="95"/>
    </row>
    <row r="227" spans="1:14" x14ac:dyDescent="0.2">
      <c r="A227" s="90" t="str">
        <f t="shared" si="27"/>
        <v/>
      </c>
      <c r="B227" s="91" t="str">
        <f t="shared" si="28"/>
        <v/>
      </c>
      <c r="C227" s="92" t="str">
        <f t="shared" si="33"/>
        <v/>
      </c>
      <c r="D227" s="92" t="str">
        <f t="shared" si="34"/>
        <v/>
      </c>
      <c r="E227" s="93" t="str">
        <f t="shared" si="29"/>
        <v/>
      </c>
      <c r="F227" s="92" t="str">
        <f t="shared" si="30"/>
        <v/>
      </c>
      <c r="G227" s="92" t="str">
        <f t="shared" si="31"/>
        <v/>
      </c>
      <c r="H227" s="92" t="str">
        <f t="shared" si="35"/>
        <v/>
      </c>
      <c r="I227" s="92" t="str">
        <f t="shared" si="32"/>
        <v/>
      </c>
      <c r="J227" s="95"/>
      <c r="K227" s="95"/>
      <c r="L227" s="95"/>
      <c r="M227" s="95"/>
      <c r="N227" s="95"/>
    </row>
    <row r="228" spans="1:14" x14ac:dyDescent="0.2">
      <c r="A228" s="90" t="str">
        <f t="shared" si="27"/>
        <v/>
      </c>
      <c r="B228" s="91" t="str">
        <f t="shared" si="28"/>
        <v/>
      </c>
      <c r="C228" s="92" t="str">
        <f t="shared" si="33"/>
        <v/>
      </c>
      <c r="D228" s="92" t="str">
        <f t="shared" si="34"/>
        <v/>
      </c>
      <c r="E228" s="93" t="str">
        <f t="shared" si="29"/>
        <v/>
      </c>
      <c r="F228" s="92" t="str">
        <f t="shared" si="30"/>
        <v/>
      </c>
      <c r="G228" s="92" t="str">
        <f t="shared" si="31"/>
        <v/>
      </c>
      <c r="H228" s="92" t="str">
        <f t="shared" si="35"/>
        <v/>
      </c>
      <c r="I228" s="92" t="str">
        <f t="shared" si="32"/>
        <v/>
      </c>
      <c r="J228" s="95"/>
      <c r="K228" s="95"/>
      <c r="L228" s="95"/>
      <c r="M228" s="95"/>
      <c r="N228" s="95"/>
    </row>
    <row r="229" spans="1:14" x14ac:dyDescent="0.2">
      <c r="A229" s="90" t="str">
        <f t="shared" si="27"/>
        <v/>
      </c>
      <c r="B229" s="91" t="str">
        <f t="shared" si="28"/>
        <v/>
      </c>
      <c r="C229" s="92" t="str">
        <f t="shared" si="33"/>
        <v/>
      </c>
      <c r="D229" s="92" t="str">
        <f t="shared" si="34"/>
        <v/>
      </c>
      <c r="E229" s="93" t="str">
        <f t="shared" si="29"/>
        <v/>
      </c>
      <c r="F229" s="92" t="str">
        <f t="shared" si="30"/>
        <v/>
      </c>
      <c r="G229" s="92" t="str">
        <f t="shared" si="31"/>
        <v/>
      </c>
      <c r="H229" s="92" t="str">
        <f t="shared" si="35"/>
        <v/>
      </c>
      <c r="I229" s="92" t="str">
        <f t="shared" si="32"/>
        <v/>
      </c>
      <c r="J229" s="95"/>
      <c r="K229" s="95"/>
      <c r="L229" s="95"/>
      <c r="M229" s="95"/>
      <c r="N229" s="95"/>
    </row>
    <row r="230" spans="1:14" x14ac:dyDescent="0.2">
      <c r="A230" s="90" t="str">
        <f t="shared" si="27"/>
        <v/>
      </c>
      <c r="B230" s="91" t="str">
        <f t="shared" si="28"/>
        <v/>
      </c>
      <c r="C230" s="92" t="str">
        <f t="shared" si="33"/>
        <v/>
      </c>
      <c r="D230" s="92" t="str">
        <f t="shared" si="34"/>
        <v/>
      </c>
      <c r="E230" s="93" t="str">
        <f t="shared" si="29"/>
        <v/>
      </c>
      <c r="F230" s="92" t="str">
        <f t="shared" si="30"/>
        <v/>
      </c>
      <c r="G230" s="92" t="str">
        <f t="shared" si="31"/>
        <v/>
      </c>
      <c r="H230" s="92" t="str">
        <f t="shared" si="35"/>
        <v/>
      </c>
      <c r="I230" s="92" t="str">
        <f t="shared" si="32"/>
        <v/>
      </c>
      <c r="J230" s="95"/>
      <c r="K230" s="95"/>
      <c r="L230" s="95"/>
      <c r="M230" s="95"/>
      <c r="N230" s="95"/>
    </row>
    <row r="231" spans="1:14" x14ac:dyDescent="0.2">
      <c r="A231" s="90" t="str">
        <f t="shared" si="27"/>
        <v/>
      </c>
      <c r="B231" s="91" t="str">
        <f t="shared" si="28"/>
        <v/>
      </c>
      <c r="C231" s="92" t="str">
        <f t="shared" si="33"/>
        <v/>
      </c>
      <c r="D231" s="92" t="str">
        <f t="shared" si="34"/>
        <v/>
      </c>
      <c r="E231" s="93" t="str">
        <f t="shared" si="29"/>
        <v/>
      </c>
      <c r="F231" s="92" t="str">
        <f t="shared" si="30"/>
        <v/>
      </c>
      <c r="G231" s="92" t="str">
        <f t="shared" si="31"/>
        <v/>
      </c>
      <c r="H231" s="92" t="str">
        <f t="shared" si="35"/>
        <v/>
      </c>
      <c r="I231" s="92" t="str">
        <f t="shared" si="32"/>
        <v/>
      </c>
      <c r="J231" s="95"/>
      <c r="K231" s="95"/>
      <c r="L231" s="95"/>
      <c r="M231" s="95"/>
      <c r="N231" s="95"/>
    </row>
    <row r="232" spans="1:14" x14ac:dyDescent="0.2">
      <c r="A232" s="90" t="str">
        <f t="shared" si="27"/>
        <v/>
      </c>
      <c r="B232" s="91" t="str">
        <f t="shared" si="28"/>
        <v/>
      </c>
      <c r="C232" s="92" t="str">
        <f t="shared" si="33"/>
        <v/>
      </c>
      <c r="D232" s="92" t="str">
        <f t="shared" si="34"/>
        <v/>
      </c>
      <c r="E232" s="93" t="str">
        <f t="shared" si="29"/>
        <v/>
      </c>
      <c r="F232" s="92" t="str">
        <f t="shared" si="30"/>
        <v/>
      </c>
      <c r="G232" s="92" t="str">
        <f t="shared" si="31"/>
        <v/>
      </c>
      <c r="H232" s="92" t="str">
        <f t="shared" si="35"/>
        <v/>
      </c>
      <c r="I232" s="92" t="str">
        <f t="shared" si="32"/>
        <v/>
      </c>
      <c r="J232" s="95"/>
      <c r="K232" s="95"/>
      <c r="L232" s="95"/>
      <c r="M232" s="95"/>
      <c r="N232" s="95"/>
    </row>
    <row r="233" spans="1:14" x14ac:dyDescent="0.2">
      <c r="A233" s="90" t="str">
        <f t="shared" si="27"/>
        <v/>
      </c>
      <c r="B233" s="91" t="str">
        <f t="shared" si="28"/>
        <v/>
      </c>
      <c r="C233" s="92" t="str">
        <f t="shared" si="33"/>
        <v/>
      </c>
      <c r="D233" s="92" t="str">
        <f t="shared" si="34"/>
        <v/>
      </c>
      <c r="E233" s="93" t="str">
        <f t="shared" si="29"/>
        <v/>
      </c>
      <c r="F233" s="92" t="str">
        <f t="shared" si="30"/>
        <v/>
      </c>
      <c r="G233" s="92" t="str">
        <f t="shared" si="31"/>
        <v/>
      </c>
      <c r="H233" s="92" t="str">
        <f t="shared" si="35"/>
        <v/>
      </c>
      <c r="I233" s="92" t="str">
        <f t="shared" si="32"/>
        <v/>
      </c>
      <c r="J233" s="95"/>
      <c r="K233" s="95"/>
      <c r="L233" s="95"/>
      <c r="M233" s="95"/>
      <c r="N233" s="95"/>
    </row>
    <row r="234" spans="1:14" x14ac:dyDescent="0.2">
      <c r="A234" s="90" t="str">
        <f t="shared" si="27"/>
        <v/>
      </c>
      <c r="B234" s="91" t="str">
        <f t="shared" si="28"/>
        <v/>
      </c>
      <c r="C234" s="92" t="str">
        <f t="shared" si="33"/>
        <v/>
      </c>
      <c r="D234" s="92" t="str">
        <f t="shared" si="34"/>
        <v/>
      </c>
      <c r="E234" s="93" t="str">
        <f t="shared" si="29"/>
        <v/>
      </c>
      <c r="F234" s="92" t="str">
        <f t="shared" si="30"/>
        <v/>
      </c>
      <c r="G234" s="92" t="str">
        <f t="shared" si="31"/>
        <v/>
      </c>
      <c r="H234" s="92" t="str">
        <f t="shared" si="35"/>
        <v/>
      </c>
      <c r="I234" s="92" t="str">
        <f t="shared" si="32"/>
        <v/>
      </c>
      <c r="J234" s="95"/>
      <c r="K234" s="95"/>
      <c r="L234" s="95"/>
      <c r="M234" s="95"/>
      <c r="N234" s="95"/>
    </row>
    <row r="235" spans="1:14" x14ac:dyDescent="0.2">
      <c r="A235" s="90" t="str">
        <f t="shared" si="27"/>
        <v/>
      </c>
      <c r="B235" s="91" t="str">
        <f t="shared" si="28"/>
        <v/>
      </c>
      <c r="C235" s="92" t="str">
        <f t="shared" si="33"/>
        <v/>
      </c>
      <c r="D235" s="92" t="str">
        <f t="shared" si="34"/>
        <v/>
      </c>
      <c r="E235" s="93" t="str">
        <f t="shared" si="29"/>
        <v/>
      </c>
      <c r="F235" s="92" t="str">
        <f t="shared" si="30"/>
        <v/>
      </c>
      <c r="G235" s="92" t="str">
        <f t="shared" si="31"/>
        <v/>
      </c>
      <c r="H235" s="92" t="str">
        <f t="shared" si="35"/>
        <v/>
      </c>
      <c r="I235" s="92" t="str">
        <f t="shared" si="32"/>
        <v/>
      </c>
      <c r="J235" s="95"/>
      <c r="K235" s="95"/>
      <c r="L235" s="95"/>
      <c r="M235" s="95"/>
      <c r="N235" s="95"/>
    </row>
    <row r="236" spans="1:14" x14ac:dyDescent="0.2">
      <c r="A236" s="90" t="str">
        <f t="shared" si="27"/>
        <v/>
      </c>
      <c r="B236" s="91" t="str">
        <f t="shared" si="28"/>
        <v/>
      </c>
      <c r="C236" s="92" t="str">
        <f t="shared" si="33"/>
        <v/>
      </c>
      <c r="D236" s="92" t="str">
        <f t="shared" si="34"/>
        <v/>
      </c>
      <c r="E236" s="93" t="str">
        <f t="shared" si="29"/>
        <v/>
      </c>
      <c r="F236" s="92" t="str">
        <f t="shared" si="30"/>
        <v/>
      </c>
      <c r="G236" s="92" t="str">
        <f t="shared" si="31"/>
        <v/>
      </c>
      <c r="H236" s="92" t="str">
        <f t="shared" si="35"/>
        <v/>
      </c>
      <c r="I236" s="92" t="str">
        <f t="shared" si="32"/>
        <v/>
      </c>
      <c r="J236" s="95"/>
      <c r="K236" s="95"/>
      <c r="L236" s="95"/>
      <c r="M236" s="95"/>
      <c r="N236" s="95"/>
    </row>
    <row r="237" spans="1:14" x14ac:dyDescent="0.2">
      <c r="A237" s="90" t="str">
        <f t="shared" si="27"/>
        <v/>
      </c>
      <c r="B237" s="91" t="str">
        <f t="shared" si="28"/>
        <v/>
      </c>
      <c r="C237" s="92" t="str">
        <f t="shared" si="33"/>
        <v/>
      </c>
      <c r="D237" s="92" t="str">
        <f t="shared" si="34"/>
        <v/>
      </c>
      <c r="E237" s="93" t="str">
        <f t="shared" si="29"/>
        <v/>
      </c>
      <c r="F237" s="92" t="str">
        <f t="shared" si="30"/>
        <v/>
      </c>
      <c r="G237" s="92" t="str">
        <f t="shared" si="31"/>
        <v/>
      </c>
      <c r="H237" s="92" t="str">
        <f t="shared" si="35"/>
        <v/>
      </c>
      <c r="I237" s="92" t="str">
        <f t="shared" si="32"/>
        <v/>
      </c>
      <c r="J237" s="95"/>
      <c r="K237" s="95"/>
      <c r="L237" s="95"/>
      <c r="M237" s="95"/>
      <c r="N237" s="95"/>
    </row>
    <row r="238" spans="1:14" x14ac:dyDescent="0.2">
      <c r="A238" s="90" t="str">
        <f t="shared" si="27"/>
        <v/>
      </c>
      <c r="B238" s="91" t="str">
        <f t="shared" si="28"/>
        <v/>
      </c>
      <c r="C238" s="92" t="str">
        <f t="shared" si="33"/>
        <v/>
      </c>
      <c r="D238" s="92" t="str">
        <f t="shared" si="34"/>
        <v/>
      </c>
      <c r="E238" s="93" t="str">
        <f t="shared" si="29"/>
        <v/>
      </c>
      <c r="F238" s="92" t="str">
        <f t="shared" si="30"/>
        <v/>
      </c>
      <c r="G238" s="92" t="str">
        <f t="shared" si="31"/>
        <v/>
      </c>
      <c r="H238" s="92" t="str">
        <f t="shared" si="35"/>
        <v/>
      </c>
      <c r="I238" s="92" t="str">
        <f t="shared" si="32"/>
        <v/>
      </c>
      <c r="J238" s="95"/>
      <c r="K238" s="95"/>
      <c r="L238" s="95"/>
      <c r="M238" s="95"/>
      <c r="N238" s="95"/>
    </row>
    <row r="239" spans="1:14" x14ac:dyDescent="0.2">
      <c r="A239" s="90" t="str">
        <f t="shared" si="27"/>
        <v/>
      </c>
      <c r="B239" s="91" t="str">
        <f t="shared" si="28"/>
        <v/>
      </c>
      <c r="C239" s="92" t="str">
        <f t="shared" si="33"/>
        <v/>
      </c>
      <c r="D239" s="92" t="str">
        <f t="shared" si="34"/>
        <v/>
      </c>
      <c r="E239" s="93" t="str">
        <f t="shared" si="29"/>
        <v/>
      </c>
      <c r="F239" s="92" t="str">
        <f t="shared" si="30"/>
        <v/>
      </c>
      <c r="G239" s="92" t="str">
        <f t="shared" si="31"/>
        <v/>
      </c>
      <c r="H239" s="92" t="str">
        <f t="shared" si="35"/>
        <v/>
      </c>
      <c r="I239" s="92" t="str">
        <f t="shared" si="32"/>
        <v/>
      </c>
      <c r="J239" s="95"/>
      <c r="K239" s="95"/>
      <c r="L239" s="95"/>
      <c r="M239" s="95"/>
      <c r="N239" s="95"/>
    </row>
    <row r="240" spans="1:14" x14ac:dyDescent="0.2">
      <c r="A240" s="90" t="str">
        <f t="shared" si="27"/>
        <v/>
      </c>
      <c r="B240" s="91" t="str">
        <f t="shared" si="28"/>
        <v/>
      </c>
      <c r="C240" s="92" t="str">
        <f t="shared" si="33"/>
        <v/>
      </c>
      <c r="D240" s="92" t="str">
        <f t="shared" si="34"/>
        <v/>
      </c>
      <c r="E240" s="93" t="str">
        <f t="shared" si="29"/>
        <v/>
      </c>
      <c r="F240" s="92" t="str">
        <f t="shared" si="30"/>
        <v/>
      </c>
      <c r="G240" s="92" t="str">
        <f t="shared" si="31"/>
        <v/>
      </c>
      <c r="H240" s="92" t="str">
        <f t="shared" si="35"/>
        <v/>
      </c>
      <c r="I240" s="92" t="str">
        <f t="shared" si="32"/>
        <v/>
      </c>
      <c r="J240" s="95"/>
      <c r="K240" s="95"/>
      <c r="L240" s="95"/>
      <c r="M240" s="95"/>
      <c r="N240" s="95"/>
    </row>
    <row r="241" spans="1:14" x14ac:dyDescent="0.2">
      <c r="A241" s="90" t="str">
        <f t="shared" si="27"/>
        <v/>
      </c>
      <c r="B241" s="91" t="str">
        <f t="shared" si="28"/>
        <v/>
      </c>
      <c r="C241" s="92" t="str">
        <f t="shared" si="33"/>
        <v/>
      </c>
      <c r="D241" s="92" t="str">
        <f t="shared" si="34"/>
        <v/>
      </c>
      <c r="E241" s="93" t="str">
        <f t="shared" si="29"/>
        <v/>
      </c>
      <c r="F241" s="92" t="str">
        <f t="shared" si="30"/>
        <v/>
      </c>
      <c r="G241" s="92" t="str">
        <f t="shared" si="31"/>
        <v/>
      </c>
      <c r="H241" s="92" t="str">
        <f t="shared" si="35"/>
        <v/>
      </c>
      <c r="I241" s="92" t="str">
        <f t="shared" si="32"/>
        <v/>
      </c>
      <c r="J241" s="95"/>
      <c r="K241" s="95"/>
      <c r="L241" s="95"/>
      <c r="M241" s="95"/>
      <c r="N241" s="95"/>
    </row>
    <row r="242" spans="1:14" x14ac:dyDescent="0.2">
      <c r="A242" s="90" t="str">
        <f t="shared" si="27"/>
        <v/>
      </c>
      <c r="B242" s="91" t="str">
        <f t="shared" si="28"/>
        <v/>
      </c>
      <c r="C242" s="92" t="str">
        <f t="shared" si="33"/>
        <v/>
      </c>
      <c r="D242" s="92" t="str">
        <f t="shared" si="34"/>
        <v/>
      </c>
      <c r="E242" s="93" t="str">
        <f t="shared" si="29"/>
        <v/>
      </c>
      <c r="F242" s="92" t="str">
        <f t="shared" si="30"/>
        <v/>
      </c>
      <c r="G242" s="92" t="str">
        <f t="shared" si="31"/>
        <v/>
      </c>
      <c r="H242" s="92" t="str">
        <f t="shared" si="35"/>
        <v/>
      </c>
      <c r="I242" s="92" t="str">
        <f t="shared" si="32"/>
        <v/>
      </c>
      <c r="J242" s="95"/>
      <c r="K242" s="95"/>
      <c r="L242" s="95"/>
      <c r="M242" s="95"/>
      <c r="N242" s="95"/>
    </row>
    <row r="243" spans="1:14" x14ac:dyDescent="0.2">
      <c r="A243" s="90" t="str">
        <f t="shared" si="27"/>
        <v/>
      </c>
      <c r="B243" s="91" t="str">
        <f t="shared" si="28"/>
        <v/>
      </c>
      <c r="C243" s="92" t="str">
        <f t="shared" si="33"/>
        <v/>
      </c>
      <c r="D243" s="92" t="str">
        <f t="shared" si="34"/>
        <v/>
      </c>
      <c r="E243" s="93" t="str">
        <f t="shared" si="29"/>
        <v/>
      </c>
      <c r="F243" s="92" t="str">
        <f t="shared" si="30"/>
        <v/>
      </c>
      <c r="G243" s="92" t="str">
        <f t="shared" si="31"/>
        <v/>
      </c>
      <c r="H243" s="92" t="str">
        <f t="shared" si="35"/>
        <v/>
      </c>
      <c r="I243" s="92" t="str">
        <f t="shared" si="32"/>
        <v/>
      </c>
      <c r="J243" s="95"/>
      <c r="K243" s="95"/>
      <c r="L243" s="95"/>
      <c r="M243" s="95"/>
      <c r="N243" s="95"/>
    </row>
    <row r="244" spans="1:14" x14ac:dyDescent="0.2">
      <c r="A244" s="90" t="str">
        <f t="shared" si="27"/>
        <v/>
      </c>
      <c r="B244" s="91" t="str">
        <f t="shared" si="28"/>
        <v/>
      </c>
      <c r="C244" s="92" t="str">
        <f t="shared" si="33"/>
        <v/>
      </c>
      <c r="D244" s="92" t="str">
        <f t="shared" si="34"/>
        <v/>
      </c>
      <c r="E244" s="93" t="str">
        <f t="shared" si="29"/>
        <v/>
      </c>
      <c r="F244" s="92" t="str">
        <f t="shared" si="30"/>
        <v/>
      </c>
      <c r="G244" s="92" t="str">
        <f t="shared" si="31"/>
        <v/>
      </c>
      <c r="H244" s="92" t="str">
        <f t="shared" si="35"/>
        <v/>
      </c>
      <c r="I244" s="92" t="str">
        <f t="shared" si="32"/>
        <v/>
      </c>
      <c r="J244" s="95"/>
      <c r="K244" s="95"/>
      <c r="L244" s="95"/>
      <c r="M244" s="95"/>
      <c r="N244" s="95"/>
    </row>
    <row r="245" spans="1:14" x14ac:dyDescent="0.2">
      <c r="A245" s="90" t="str">
        <f t="shared" si="27"/>
        <v/>
      </c>
      <c r="B245" s="91" t="str">
        <f t="shared" si="28"/>
        <v/>
      </c>
      <c r="C245" s="92" t="str">
        <f t="shared" si="33"/>
        <v/>
      </c>
      <c r="D245" s="92" t="str">
        <f t="shared" si="34"/>
        <v/>
      </c>
      <c r="E245" s="93" t="str">
        <f t="shared" si="29"/>
        <v/>
      </c>
      <c r="F245" s="92" t="str">
        <f t="shared" si="30"/>
        <v/>
      </c>
      <c r="G245" s="92" t="str">
        <f t="shared" si="31"/>
        <v/>
      </c>
      <c r="H245" s="92" t="str">
        <f t="shared" si="35"/>
        <v/>
      </c>
      <c r="I245" s="92" t="str">
        <f t="shared" si="32"/>
        <v/>
      </c>
      <c r="J245" s="95"/>
      <c r="K245" s="95"/>
      <c r="L245" s="95"/>
      <c r="M245" s="95"/>
      <c r="N245" s="95"/>
    </row>
    <row r="246" spans="1:14" x14ac:dyDescent="0.2">
      <c r="A246" s="90" t="str">
        <f t="shared" si="27"/>
        <v/>
      </c>
      <c r="B246" s="91" t="str">
        <f t="shared" si="28"/>
        <v/>
      </c>
      <c r="C246" s="92" t="str">
        <f t="shared" si="33"/>
        <v/>
      </c>
      <c r="D246" s="92" t="str">
        <f t="shared" si="34"/>
        <v/>
      </c>
      <c r="E246" s="93" t="str">
        <f t="shared" si="29"/>
        <v/>
      </c>
      <c r="F246" s="92" t="str">
        <f t="shared" si="30"/>
        <v/>
      </c>
      <c r="G246" s="92" t="str">
        <f t="shared" si="31"/>
        <v/>
      </c>
      <c r="H246" s="92" t="str">
        <f t="shared" si="35"/>
        <v/>
      </c>
      <c r="I246" s="92" t="str">
        <f t="shared" si="32"/>
        <v/>
      </c>
      <c r="J246" s="95"/>
      <c r="K246" s="95"/>
      <c r="L246" s="95"/>
      <c r="M246" s="95"/>
      <c r="N246" s="95"/>
    </row>
    <row r="247" spans="1:14" x14ac:dyDescent="0.2">
      <c r="A247" s="90" t="str">
        <f t="shared" si="27"/>
        <v/>
      </c>
      <c r="B247" s="91" t="str">
        <f t="shared" si="28"/>
        <v/>
      </c>
      <c r="C247" s="92" t="str">
        <f t="shared" si="33"/>
        <v/>
      </c>
      <c r="D247" s="92" t="str">
        <f t="shared" si="34"/>
        <v/>
      </c>
      <c r="E247" s="93" t="str">
        <f t="shared" si="29"/>
        <v/>
      </c>
      <c r="F247" s="92" t="str">
        <f t="shared" si="30"/>
        <v/>
      </c>
      <c r="G247" s="92" t="str">
        <f t="shared" si="31"/>
        <v/>
      </c>
      <c r="H247" s="92" t="str">
        <f t="shared" si="35"/>
        <v/>
      </c>
      <c r="I247" s="92" t="str">
        <f t="shared" si="32"/>
        <v/>
      </c>
      <c r="J247" s="95"/>
      <c r="K247" s="95"/>
      <c r="L247" s="95"/>
      <c r="M247" s="95"/>
      <c r="N247" s="95"/>
    </row>
    <row r="248" spans="1:14" x14ac:dyDescent="0.2">
      <c r="A248" s="90" t="str">
        <f t="shared" si="27"/>
        <v/>
      </c>
      <c r="B248" s="91" t="str">
        <f t="shared" si="28"/>
        <v/>
      </c>
      <c r="C248" s="92" t="str">
        <f t="shared" si="33"/>
        <v/>
      </c>
      <c r="D248" s="92" t="str">
        <f t="shared" si="34"/>
        <v/>
      </c>
      <c r="E248" s="93" t="str">
        <f t="shared" si="29"/>
        <v/>
      </c>
      <c r="F248" s="92" t="str">
        <f t="shared" si="30"/>
        <v/>
      </c>
      <c r="G248" s="92" t="str">
        <f t="shared" si="31"/>
        <v/>
      </c>
      <c r="H248" s="92" t="str">
        <f t="shared" si="35"/>
        <v/>
      </c>
      <c r="I248" s="92" t="str">
        <f t="shared" si="32"/>
        <v/>
      </c>
      <c r="J248" s="95"/>
      <c r="K248" s="95"/>
      <c r="L248" s="95"/>
      <c r="M248" s="95"/>
      <c r="N248" s="95"/>
    </row>
    <row r="249" spans="1:14" x14ac:dyDescent="0.2">
      <c r="A249" s="90" t="str">
        <f t="shared" si="27"/>
        <v/>
      </c>
      <c r="B249" s="91" t="str">
        <f t="shared" si="28"/>
        <v/>
      </c>
      <c r="C249" s="92" t="str">
        <f t="shared" si="33"/>
        <v/>
      </c>
      <c r="D249" s="92" t="str">
        <f t="shared" si="34"/>
        <v/>
      </c>
      <c r="E249" s="93" t="str">
        <f t="shared" si="29"/>
        <v/>
      </c>
      <c r="F249" s="92" t="str">
        <f t="shared" si="30"/>
        <v/>
      </c>
      <c r="G249" s="92" t="str">
        <f t="shared" si="31"/>
        <v/>
      </c>
      <c r="H249" s="92" t="str">
        <f t="shared" si="35"/>
        <v/>
      </c>
      <c r="I249" s="92" t="str">
        <f t="shared" si="32"/>
        <v/>
      </c>
      <c r="J249" s="95"/>
      <c r="K249" s="95"/>
      <c r="L249" s="95"/>
      <c r="M249" s="95"/>
      <c r="N249" s="95"/>
    </row>
    <row r="250" spans="1:14" x14ac:dyDescent="0.2">
      <c r="A250" s="90" t="str">
        <f t="shared" si="27"/>
        <v/>
      </c>
      <c r="B250" s="91" t="str">
        <f t="shared" si="28"/>
        <v/>
      </c>
      <c r="C250" s="92" t="str">
        <f t="shared" si="33"/>
        <v/>
      </c>
      <c r="D250" s="92" t="str">
        <f t="shared" si="34"/>
        <v/>
      </c>
      <c r="E250" s="93" t="str">
        <f t="shared" si="29"/>
        <v/>
      </c>
      <c r="F250" s="92" t="str">
        <f t="shared" si="30"/>
        <v/>
      </c>
      <c r="G250" s="92" t="str">
        <f t="shared" si="31"/>
        <v/>
      </c>
      <c r="H250" s="92" t="str">
        <f t="shared" si="35"/>
        <v/>
      </c>
      <c r="I250" s="92" t="str">
        <f t="shared" si="32"/>
        <v/>
      </c>
      <c r="J250" s="95"/>
      <c r="K250" s="95"/>
      <c r="L250" s="95"/>
      <c r="M250" s="95"/>
      <c r="N250" s="95"/>
    </row>
    <row r="251" spans="1:14" x14ac:dyDescent="0.2">
      <c r="A251" s="96" t="str">
        <f t="shared" si="27"/>
        <v/>
      </c>
      <c r="B251" s="91" t="str">
        <f t="shared" si="28"/>
        <v/>
      </c>
      <c r="C251" s="92" t="str">
        <f t="shared" si="33"/>
        <v/>
      </c>
      <c r="D251" s="92" t="str">
        <f t="shared" si="34"/>
        <v/>
      </c>
      <c r="E251" s="93" t="str">
        <f t="shared" si="29"/>
        <v/>
      </c>
      <c r="F251" s="92" t="str">
        <f t="shared" si="30"/>
        <v/>
      </c>
      <c r="G251" s="92" t="str">
        <f t="shared" si="31"/>
        <v/>
      </c>
      <c r="H251" s="92" t="str">
        <f t="shared" si="35"/>
        <v/>
      </c>
      <c r="I251" s="92" t="str">
        <f t="shared" si="32"/>
        <v/>
      </c>
      <c r="J251" s="95"/>
      <c r="K251" s="95"/>
      <c r="L251" s="95"/>
      <c r="M251" s="95"/>
      <c r="N251" s="95"/>
    </row>
    <row r="252" spans="1:14" x14ac:dyDescent="0.2">
      <c r="A252" s="96" t="str">
        <f t="shared" si="27"/>
        <v/>
      </c>
      <c r="B252" s="91" t="str">
        <f t="shared" si="28"/>
        <v/>
      </c>
      <c r="C252" s="92" t="str">
        <f t="shared" si="33"/>
        <v/>
      </c>
      <c r="D252" s="92" t="str">
        <f t="shared" si="34"/>
        <v/>
      </c>
      <c r="E252" s="93" t="str">
        <f t="shared" si="29"/>
        <v/>
      </c>
      <c r="F252" s="92" t="str">
        <f t="shared" si="30"/>
        <v/>
      </c>
      <c r="G252" s="92" t="str">
        <f t="shared" si="31"/>
        <v/>
      </c>
      <c r="H252" s="92" t="str">
        <f t="shared" si="35"/>
        <v/>
      </c>
      <c r="I252" s="92" t="str">
        <f t="shared" si="32"/>
        <v/>
      </c>
      <c r="J252" s="95"/>
      <c r="K252" s="95"/>
      <c r="L252" s="95"/>
      <c r="M252" s="95"/>
      <c r="N252" s="95"/>
    </row>
    <row r="253" spans="1:14" x14ac:dyDescent="0.2">
      <c r="A253" s="96" t="str">
        <f t="shared" si="27"/>
        <v/>
      </c>
      <c r="B253" s="91" t="str">
        <f t="shared" si="28"/>
        <v/>
      </c>
      <c r="C253" s="92" t="str">
        <f t="shared" si="33"/>
        <v/>
      </c>
      <c r="D253" s="92" t="str">
        <f t="shared" si="34"/>
        <v/>
      </c>
      <c r="E253" s="93" t="str">
        <f t="shared" si="29"/>
        <v/>
      </c>
      <c r="F253" s="92" t="str">
        <f t="shared" si="30"/>
        <v/>
      </c>
      <c r="G253" s="92" t="str">
        <f t="shared" si="31"/>
        <v/>
      </c>
      <c r="H253" s="92" t="str">
        <f t="shared" si="35"/>
        <v/>
      </c>
      <c r="I253" s="92" t="str">
        <f t="shared" si="32"/>
        <v/>
      </c>
      <c r="J253" s="95"/>
      <c r="K253" s="95"/>
      <c r="L253" s="95"/>
      <c r="M253" s="95"/>
      <c r="N253" s="95"/>
    </row>
    <row r="254" spans="1:14" x14ac:dyDescent="0.2">
      <c r="A254" s="96" t="str">
        <f t="shared" si="27"/>
        <v/>
      </c>
      <c r="B254" s="91" t="str">
        <f t="shared" si="28"/>
        <v/>
      </c>
      <c r="C254" s="92" t="str">
        <f t="shared" si="33"/>
        <v/>
      </c>
      <c r="D254" s="92" t="str">
        <f t="shared" si="34"/>
        <v/>
      </c>
      <c r="E254" s="93" t="str">
        <f t="shared" si="29"/>
        <v/>
      </c>
      <c r="F254" s="92" t="str">
        <f t="shared" si="30"/>
        <v/>
      </c>
      <c r="G254" s="92" t="str">
        <f t="shared" si="31"/>
        <v/>
      </c>
      <c r="H254" s="92" t="str">
        <f t="shared" si="35"/>
        <v/>
      </c>
      <c r="I254" s="92" t="str">
        <f t="shared" si="32"/>
        <v/>
      </c>
      <c r="J254" s="95"/>
      <c r="K254" s="95"/>
      <c r="L254" s="95"/>
      <c r="M254" s="95"/>
      <c r="N254" s="95"/>
    </row>
    <row r="255" spans="1:14" x14ac:dyDescent="0.2">
      <c r="A255" s="96" t="str">
        <f t="shared" si="27"/>
        <v/>
      </c>
      <c r="B255" s="91" t="str">
        <f t="shared" si="28"/>
        <v/>
      </c>
      <c r="C255" s="92" t="str">
        <f t="shared" si="33"/>
        <v/>
      </c>
      <c r="D255" s="92" t="str">
        <f t="shared" si="34"/>
        <v/>
      </c>
      <c r="E255" s="93" t="str">
        <f t="shared" si="29"/>
        <v/>
      </c>
      <c r="F255" s="92" t="str">
        <f t="shared" si="30"/>
        <v/>
      </c>
      <c r="G255" s="92" t="str">
        <f t="shared" si="31"/>
        <v/>
      </c>
      <c r="H255" s="92" t="str">
        <f t="shared" si="35"/>
        <v/>
      </c>
      <c r="I255" s="92" t="str">
        <f t="shared" si="32"/>
        <v/>
      </c>
      <c r="J255" s="95"/>
      <c r="K255" s="95"/>
      <c r="L255" s="95"/>
      <c r="M255" s="95"/>
      <c r="N255" s="95"/>
    </row>
    <row r="256" spans="1:14" x14ac:dyDescent="0.2">
      <c r="A256" s="96" t="str">
        <f t="shared" si="27"/>
        <v/>
      </c>
      <c r="B256" s="91" t="str">
        <f t="shared" si="28"/>
        <v/>
      </c>
      <c r="C256" s="92" t="str">
        <f t="shared" si="33"/>
        <v/>
      </c>
      <c r="D256" s="92" t="str">
        <f t="shared" si="34"/>
        <v/>
      </c>
      <c r="E256" s="93" t="str">
        <f t="shared" si="29"/>
        <v/>
      </c>
      <c r="F256" s="92" t="str">
        <f t="shared" si="30"/>
        <v/>
      </c>
      <c r="G256" s="92" t="str">
        <f t="shared" si="31"/>
        <v/>
      </c>
      <c r="H256" s="92" t="str">
        <f t="shared" si="35"/>
        <v/>
      </c>
      <c r="I256" s="92" t="str">
        <f t="shared" si="32"/>
        <v/>
      </c>
      <c r="J256" s="95"/>
      <c r="K256" s="95"/>
      <c r="L256" s="95"/>
      <c r="M256" s="95"/>
      <c r="N256" s="95"/>
    </row>
    <row r="257" spans="1:14" x14ac:dyDescent="0.2">
      <c r="A257" s="96" t="str">
        <f t="shared" si="27"/>
        <v/>
      </c>
      <c r="B257" s="91" t="str">
        <f t="shared" si="28"/>
        <v/>
      </c>
      <c r="C257" s="92" t="str">
        <f t="shared" si="33"/>
        <v/>
      </c>
      <c r="D257" s="92" t="str">
        <f t="shared" si="34"/>
        <v/>
      </c>
      <c r="E257" s="93" t="str">
        <f t="shared" si="29"/>
        <v/>
      </c>
      <c r="F257" s="92" t="str">
        <f t="shared" si="30"/>
        <v/>
      </c>
      <c r="G257" s="92" t="str">
        <f t="shared" si="31"/>
        <v/>
      </c>
      <c r="H257" s="92" t="str">
        <f t="shared" si="35"/>
        <v/>
      </c>
      <c r="I257" s="92" t="str">
        <f t="shared" si="32"/>
        <v/>
      </c>
      <c r="J257" s="95"/>
      <c r="K257" s="95"/>
      <c r="L257" s="95"/>
      <c r="M257" s="95"/>
      <c r="N257" s="95"/>
    </row>
    <row r="258" spans="1:14" x14ac:dyDescent="0.2">
      <c r="A258" s="96" t="str">
        <f t="shared" si="27"/>
        <v/>
      </c>
      <c r="B258" s="91" t="str">
        <f t="shared" si="28"/>
        <v/>
      </c>
      <c r="C258" s="92" t="str">
        <f t="shared" si="33"/>
        <v/>
      </c>
      <c r="D258" s="92" t="str">
        <f t="shared" si="34"/>
        <v/>
      </c>
      <c r="E258" s="93" t="str">
        <f t="shared" si="29"/>
        <v/>
      </c>
      <c r="F258" s="92" t="str">
        <f t="shared" si="30"/>
        <v/>
      </c>
      <c r="G258" s="92" t="str">
        <f t="shared" si="31"/>
        <v/>
      </c>
      <c r="H258" s="92" t="str">
        <f t="shared" si="35"/>
        <v/>
      </c>
      <c r="I258" s="92" t="str">
        <f t="shared" si="32"/>
        <v/>
      </c>
      <c r="J258" s="95"/>
      <c r="K258" s="95"/>
      <c r="L258" s="95"/>
      <c r="M258" s="95"/>
      <c r="N258" s="95"/>
    </row>
    <row r="259" spans="1:14" x14ac:dyDescent="0.2">
      <c r="A259" s="96" t="str">
        <f t="shared" si="27"/>
        <v/>
      </c>
      <c r="B259" s="91" t="str">
        <f t="shared" si="28"/>
        <v/>
      </c>
      <c r="C259" s="92" t="str">
        <f t="shared" si="33"/>
        <v/>
      </c>
      <c r="D259" s="92" t="str">
        <f t="shared" si="34"/>
        <v/>
      </c>
      <c r="E259" s="93" t="str">
        <f t="shared" si="29"/>
        <v/>
      </c>
      <c r="F259" s="92" t="str">
        <f t="shared" si="30"/>
        <v/>
      </c>
      <c r="G259" s="92" t="str">
        <f t="shared" si="31"/>
        <v/>
      </c>
      <c r="H259" s="92" t="str">
        <f t="shared" si="35"/>
        <v/>
      </c>
      <c r="I259" s="92" t="str">
        <f t="shared" si="32"/>
        <v/>
      </c>
      <c r="J259" s="95"/>
      <c r="K259" s="95"/>
      <c r="L259" s="95"/>
      <c r="M259" s="95"/>
      <c r="N259" s="95"/>
    </row>
    <row r="260" spans="1:14" x14ac:dyDescent="0.2">
      <c r="A260" s="96" t="str">
        <f t="shared" si="27"/>
        <v/>
      </c>
      <c r="B260" s="91" t="str">
        <f t="shared" si="28"/>
        <v/>
      </c>
      <c r="C260" s="92" t="str">
        <f t="shared" si="33"/>
        <v/>
      </c>
      <c r="D260" s="92" t="str">
        <f t="shared" si="34"/>
        <v/>
      </c>
      <c r="E260" s="93" t="str">
        <f t="shared" si="29"/>
        <v/>
      </c>
      <c r="F260" s="92" t="str">
        <f t="shared" si="30"/>
        <v/>
      </c>
      <c r="G260" s="92" t="str">
        <f t="shared" si="31"/>
        <v/>
      </c>
      <c r="H260" s="92" t="str">
        <f t="shared" si="35"/>
        <v/>
      </c>
      <c r="I260" s="92" t="str">
        <f t="shared" si="32"/>
        <v/>
      </c>
      <c r="J260" s="95"/>
      <c r="K260" s="95"/>
      <c r="L260" s="95"/>
      <c r="M260" s="95"/>
      <c r="N260" s="95"/>
    </row>
    <row r="261" spans="1:14" x14ac:dyDescent="0.2">
      <c r="A261" s="96" t="str">
        <f t="shared" si="27"/>
        <v/>
      </c>
      <c r="B261" s="91" t="str">
        <f t="shared" si="28"/>
        <v/>
      </c>
      <c r="C261" s="92" t="str">
        <f t="shared" si="33"/>
        <v/>
      </c>
      <c r="D261" s="92" t="str">
        <f t="shared" si="34"/>
        <v/>
      </c>
      <c r="E261" s="93" t="str">
        <f t="shared" si="29"/>
        <v/>
      </c>
      <c r="F261" s="92" t="str">
        <f t="shared" si="30"/>
        <v/>
      </c>
      <c r="G261" s="92" t="str">
        <f t="shared" si="31"/>
        <v/>
      </c>
      <c r="H261" s="92" t="str">
        <f t="shared" si="35"/>
        <v/>
      </c>
      <c r="I261" s="92" t="str">
        <f t="shared" si="32"/>
        <v/>
      </c>
      <c r="J261" s="95"/>
      <c r="K261" s="95"/>
      <c r="L261" s="95"/>
      <c r="M261" s="95"/>
      <c r="N261" s="95"/>
    </row>
    <row r="262" spans="1:14" x14ac:dyDescent="0.2">
      <c r="A262" s="96" t="str">
        <f t="shared" si="27"/>
        <v/>
      </c>
      <c r="B262" s="91" t="str">
        <f t="shared" si="28"/>
        <v/>
      </c>
      <c r="C262" s="92" t="str">
        <f t="shared" si="33"/>
        <v/>
      </c>
      <c r="D262" s="92" t="str">
        <f t="shared" si="34"/>
        <v/>
      </c>
      <c r="E262" s="93" t="str">
        <f t="shared" si="29"/>
        <v/>
      </c>
      <c r="F262" s="92" t="str">
        <f t="shared" si="30"/>
        <v/>
      </c>
      <c r="G262" s="92" t="str">
        <f t="shared" si="31"/>
        <v/>
      </c>
      <c r="H262" s="92" t="str">
        <f t="shared" si="35"/>
        <v/>
      </c>
      <c r="I262" s="92" t="str">
        <f t="shared" si="32"/>
        <v/>
      </c>
      <c r="J262" s="95"/>
      <c r="K262" s="95"/>
      <c r="L262" s="95"/>
      <c r="M262" s="95"/>
      <c r="N262" s="95"/>
    </row>
    <row r="263" spans="1:14" x14ac:dyDescent="0.2">
      <c r="A263" s="96" t="str">
        <f t="shared" si="27"/>
        <v/>
      </c>
      <c r="B263" s="91" t="str">
        <f t="shared" si="28"/>
        <v/>
      </c>
      <c r="C263" s="92" t="str">
        <f t="shared" si="33"/>
        <v/>
      </c>
      <c r="D263" s="92" t="str">
        <f t="shared" si="34"/>
        <v/>
      </c>
      <c r="E263" s="93" t="str">
        <f t="shared" si="29"/>
        <v/>
      </c>
      <c r="F263" s="92" t="str">
        <f t="shared" si="30"/>
        <v/>
      </c>
      <c r="G263" s="92" t="str">
        <f t="shared" si="31"/>
        <v/>
      </c>
      <c r="H263" s="92" t="str">
        <f t="shared" si="35"/>
        <v/>
      </c>
      <c r="I263" s="92" t="str">
        <f t="shared" si="32"/>
        <v/>
      </c>
      <c r="J263" s="95"/>
      <c r="K263" s="95"/>
      <c r="L263" s="95"/>
      <c r="M263" s="95"/>
      <c r="N263" s="95"/>
    </row>
    <row r="264" spans="1:14" x14ac:dyDescent="0.2">
      <c r="A264" s="96" t="str">
        <f t="shared" si="27"/>
        <v/>
      </c>
      <c r="B264" s="91" t="str">
        <f t="shared" si="28"/>
        <v/>
      </c>
      <c r="C264" s="92" t="str">
        <f t="shared" si="33"/>
        <v/>
      </c>
      <c r="D264" s="92" t="str">
        <f t="shared" si="34"/>
        <v/>
      </c>
      <c r="E264" s="93" t="str">
        <f t="shared" si="29"/>
        <v/>
      </c>
      <c r="F264" s="92" t="str">
        <f t="shared" si="30"/>
        <v/>
      </c>
      <c r="G264" s="92" t="str">
        <f t="shared" si="31"/>
        <v/>
      </c>
      <c r="H264" s="92" t="str">
        <f t="shared" si="35"/>
        <v/>
      </c>
      <c r="I264" s="92" t="str">
        <f t="shared" si="32"/>
        <v/>
      </c>
      <c r="J264" s="95"/>
      <c r="K264" s="95"/>
      <c r="L264" s="95"/>
      <c r="M264" s="95"/>
      <c r="N264" s="95"/>
    </row>
    <row r="265" spans="1:14" x14ac:dyDescent="0.2">
      <c r="A265" s="96" t="str">
        <f t="shared" si="27"/>
        <v/>
      </c>
      <c r="B265" s="91" t="str">
        <f t="shared" si="28"/>
        <v/>
      </c>
      <c r="C265" s="92" t="str">
        <f t="shared" si="33"/>
        <v/>
      </c>
      <c r="D265" s="92" t="str">
        <f t="shared" si="34"/>
        <v/>
      </c>
      <c r="E265" s="93" t="str">
        <f t="shared" si="29"/>
        <v/>
      </c>
      <c r="F265" s="92" t="str">
        <f t="shared" si="30"/>
        <v/>
      </c>
      <c r="G265" s="92" t="str">
        <f t="shared" si="31"/>
        <v/>
      </c>
      <c r="H265" s="92" t="str">
        <f t="shared" si="35"/>
        <v/>
      </c>
      <c r="I265" s="92" t="str">
        <f t="shared" si="32"/>
        <v/>
      </c>
      <c r="J265" s="95"/>
      <c r="K265" s="95"/>
      <c r="L265" s="95"/>
      <c r="M265" s="95"/>
      <c r="N265" s="95"/>
    </row>
    <row r="266" spans="1:14" x14ac:dyDescent="0.2">
      <c r="A266" s="96" t="str">
        <f t="shared" si="27"/>
        <v/>
      </c>
      <c r="B266" s="91" t="str">
        <f t="shared" si="28"/>
        <v/>
      </c>
      <c r="C266" s="92" t="str">
        <f t="shared" si="33"/>
        <v/>
      </c>
      <c r="D266" s="92" t="str">
        <f t="shared" si="34"/>
        <v/>
      </c>
      <c r="E266" s="93" t="str">
        <f t="shared" si="29"/>
        <v/>
      </c>
      <c r="F266" s="92" t="str">
        <f t="shared" si="30"/>
        <v/>
      </c>
      <c r="G266" s="92" t="str">
        <f t="shared" si="31"/>
        <v/>
      </c>
      <c r="H266" s="92" t="str">
        <f t="shared" si="35"/>
        <v/>
      </c>
      <c r="I266" s="92" t="str">
        <f t="shared" si="32"/>
        <v/>
      </c>
      <c r="J266" s="95"/>
      <c r="K266" s="95"/>
      <c r="L266" s="95"/>
      <c r="M266" s="95"/>
      <c r="N266" s="95"/>
    </row>
    <row r="267" spans="1:14" x14ac:dyDescent="0.2">
      <c r="A267" s="96" t="str">
        <f t="shared" si="27"/>
        <v/>
      </c>
      <c r="B267" s="91" t="str">
        <f t="shared" si="28"/>
        <v/>
      </c>
      <c r="C267" s="92" t="str">
        <f t="shared" si="33"/>
        <v/>
      </c>
      <c r="D267" s="92" t="str">
        <f t="shared" si="34"/>
        <v/>
      </c>
      <c r="E267" s="93" t="str">
        <f t="shared" si="29"/>
        <v/>
      </c>
      <c r="F267" s="92" t="str">
        <f t="shared" si="30"/>
        <v/>
      </c>
      <c r="G267" s="92" t="str">
        <f t="shared" si="31"/>
        <v/>
      </c>
      <c r="H267" s="92" t="str">
        <f t="shared" si="35"/>
        <v/>
      </c>
      <c r="I267" s="92" t="str">
        <f t="shared" si="32"/>
        <v/>
      </c>
      <c r="J267" s="95"/>
      <c r="K267" s="95"/>
      <c r="L267" s="95"/>
      <c r="M267" s="95"/>
      <c r="N267" s="95"/>
    </row>
    <row r="268" spans="1:14" x14ac:dyDescent="0.2">
      <c r="A268" s="96" t="str">
        <f t="shared" si="27"/>
        <v/>
      </c>
      <c r="B268" s="91" t="str">
        <f t="shared" si="28"/>
        <v/>
      </c>
      <c r="C268" s="92" t="str">
        <f t="shared" si="33"/>
        <v/>
      </c>
      <c r="D268" s="92" t="str">
        <f t="shared" si="34"/>
        <v/>
      </c>
      <c r="E268" s="93" t="str">
        <f t="shared" si="29"/>
        <v/>
      </c>
      <c r="F268" s="92" t="str">
        <f t="shared" si="30"/>
        <v/>
      </c>
      <c r="G268" s="92" t="str">
        <f t="shared" si="31"/>
        <v/>
      </c>
      <c r="H268" s="92" t="str">
        <f t="shared" si="35"/>
        <v/>
      </c>
      <c r="I268" s="92" t="str">
        <f t="shared" si="32"/>
        <v/>
      </c>
      <c r="J268" s="95"/>
      <c r="K268" s="95"/>
      <c r="L268" s="95"/>
      <c r="M268" s="95"/>
      <c r="N268" s="95"/>
    </row>
    <row r="269" spans="1:14" x14ac:dyDescent="0.2">
      <c r="A269" s="96" t="str">
        <f t="shared" si="27"/>
        <v/>
      </c>
      <c r="B269" s="91" t="str">
        <f t="shared" si="28"/>
        <v/>
      </c>
      <c r="C269" s="92" t="str">
        <f t="shared" si="33"/>
        <v/>
      </c>
      <c r="D269" s="92" t="str">
        <f t="shared" si="34"/>
        <v/>
      </c>
      <c r="E269" s="93" t="str">
        <f t="shared" si="29"/>
        <v/>
      </c>
      <c r="F269" s="92" t="str">
        <f t="shared" si="30"/>
        <v/>
      </c>
      <c r="G269" s="92" t="str">
        <f t="shared" si="31"/>
        <v/>
      </c>
      <c r="H269" s="92" t="str">
        <f t="shared" si="35"/>
        <v/>
      </c>
      <c r="I269" s="92" t="str">
        <f t="shared" si="32"/>
        <v/>
      </c>
      <c r="J269" s="95"/>
      <c r="K269" s="95"/>
      <c r="L269" s="95"/>
      <c r="M269" s="95"/>
      <c r="N269" s="95"/>
    </row>
    <row r="270" spans="1:14" x14ac:dyDescent="0.2">
      <c r="A270" s="96" t="str">
        <f t="shared" si="27"/>
        <v/>
      </c>
      <c r="B270" s="91" t="str">
        <f t="shared" si="28"/>
        <v/>
      </c>
      <c r="C270" s="92" t="str">
        <f t="shared" si="33"/>
        <v/>
      </c>
      <c r="D270" s="92" t="str">
        <f t="shared" si="34"/>
        <v/>
      </c>
      <c r="E270" s="93" t="str">
        <f t="shared" si="29"/>
        <v/>
      </c>
      <c r="F270" s="92" t="str">
        <f t="shared" si="30"/>
        <v/>
      </c>
      <c r="G270" s="92" t="str">
        <f t="shared" si="31"/>
        <v/>
      </c>
      <c r="H270" s="92" t="str">
        <f t="shared" si="35"/>
        <v/>
      </c>
      <c r="I270" s="92" t="str">
        <f t="shared" si="32"/>
        <v/>
      </c>
      <c r="J270" s="95"/>
      <c r="K270" s="95"/>
      <c r="L270" s="95"/>
      <c r="M270" s="95"/>
      <c r="N270" s="95"/>
    </row>
    <row r="271" spans="1:14" x14ac:dyDescent="0.2">
      <c r="A271" s="96" t="str">
        <f t="shared" si="27"/>
        <v/>
      </c>
      <c r="B271" s="91" t="str">
        <f t="shared" si="28"/>
        <v/>
      </c>
      <c r="C271" s="92" t="str">
        <f t="shared" si="33"/>
        <v/>
      </c>
      <c r="D271" s="92" t="str">
        <f t="shared" si="34"/>
        <v/>
      </c>
      <c r="E271" s="93" t="str">
        <f t="shared" si="29"/>
        <v/>
      </c>
      <c r="F271" s="92" t="str">
        <f t="shared" si="30"/>
        <v/>
      </c>
      <c r="G271" s="92" t="str">
        <f t="shared" si="31"/>
        <v/>
      </c>
      <c r="H271" s="92" t="str">
        <f t="shared" si="35"/>
        <v/>
      </c>
      <c r="I271" s="92" t="str">
        <f t="shared" si="32"/>
        <v/>
      </c>
      <c r="J271" s="95"/>
      <c r="K271" s="95"/>
      <c r="L271" s="95"/>
      <c r="M271" s="95"/>
      <c r="N271" s="95"/>
    </row>
    <row r="272" spans="1:14" x14ac:dyDescent="0.2">
      <c r="A272" s="96" t="str">
        <f t="shared" si="27"/>
        <v/>
      </c>
      <c r="B272" s="91" t="str">
        <f t="shared" si="28"/>
        <v/>
      </c>
      <c r="C272" s="92" t="str">
        <f t="shared" si="33"/>
        <v/>
      </c>
      <c r="D272" s="92" t="str">
        <f t="shared" si="34"/>
        <v/>
      </c>
      <c r="E272" s="93" t="str">
        <f t="shared" si="29"/>
        <v/>
      </c>
      <c r="F272" s="92" t="str">
        <f t="shared" si="30"/>
        <v/>
      </c>
      <c r="G272" s="92" t="str">
        <f t="shared" si="31"/>
        <v/>
      </c>
      <c r="H272" s="92" t="str">
        <f t="shared" si="35"/>
        <v/>
      </c>
      <c r="I272" s="92" t="str">
        <f t="shared" si="32"/>
        <v/>
      </c>
      <c r="J272" s="95"/>
      <c r="K272" s="95"/>
      <c r="L272" s="95"/>
      <c r="M272" s="95"/>
      <c r="N272" s="95"/>
    </row>
    <row r="273" spans="1:14" x14ac:dyDescent="0.2">
      <c r="A273" s="96" t="str">
        <f t="shared" si="27"/>
        <v/>
      </c>
      <c r="B273" s="91" t="str">
        <f t="shared" si="28"/>
        <v/>
      </c>
      <c r="C273" s="92" t="str">
        <f t="shared" si="33"/>
        <v/>
      </c>
      <c r="D273" s="92" t="str">
        <f t="shared" si="34"/>
        <v/>
      </c>
      <c r="E273" s="93" t="str">
        <f t="shared" si="29"/>
        <v/>
      </c>
      <c r="F273" s="92" t="str">
        <f t="shared" si="30"/>
        <v/>
      </c>
      <c r="G273" s="92" t="str">
        <f t="shared" si="31"/>
        <v/>
      </c>
      <c r="H273" s="92" t="str">
        <f t="shared" si="35"/>
        <v/>
      </c>
      <c r="I273" s="92" t="str">
        <f t="shared" si="32"/>
        <v/>
      </c>
      <c r="J273" s="95"/>
      <c r="K273" s="95"/>
      <c r="L273" s="95"/>
      <c r="M273" s="95"/>
      <c r="N273" s="95"/>
    </row>
    <row r="274" spans="1:14" x14ac:dyDescent="0.2">
      <c r="A274" s="96" t="str">
        <f t="shared" si="27"/>
        <v/>
      </c>
      <c r="B274" s="91" t="str">
        <f t="shared" si="28"/>
        <v/>
      </c>
      <c r="C274" s="92" t="str">
        <f t="shared" si="33"/>
        <v/>
      </c>
      <c r="D274" s="92" t="str">
        <f t="shared" si="34"/>
        <v/>
      </c>
      <c r="E274" s="93" t="str">
        <f t="shared" si="29"/>
        <v/>
      </c>
      <c r="F274" s="92" t="str">
        <f t="shared" si="30"/>
        <v/>
      </c>
      <c r="G274" s="92" t="str">
        <f t="shared" si="31"/>
        <v/>
      </c>
      <c r="H274" s="92" t="str">
        <f t="shared" si="35"/>
        <v/>
      </c>
      <c r="I274" s="92" t="str">
        <f t="shared" si="32"/>
        <v/>
      </c>
      <c r="J274" s="95"/>
      <c r="K274" s="95"/>
      <c r="L274" s="95"/>
      <c r="M274" s="95"/>
      <c r="N274" s="95"/>
    </row>
    <row r="275" spans="1:14" x14ac:dyDescent="0.2">
      <c r="A275" s="96" t="str">
        <f t="shared" ref="A275:A338" si="36">IF(Values_Entered,A274+1,"")</f>
        <v/>
      </c>
      <c r="B275" s="91" t="str">
        <f t="shared" ref="B275:B338" si="37">IF(Pay_Num&lt;&gt;"",DATE(YEAR(B274),MONTH(B274)+1,DAY(B274)),"")</f>
        <v/>
      </c>
      <c r="C275" s="92" t="str">
        <f t="shared" si="33"/>
        <v/>
      </c>
      <c r="D275" s="92" t="str">
        <f t="shared" si="34"/>
        <v/>
      </c>
      <c r="E275" s="93" t="str">
        <f t="shared" ref="E275:E338" si="38">IF(Pay_Num&lt;&gt;"",Scheduled_Extra_Payments,"")</f>
        <v/>
      </c>
      <c r="F275" s="92" t="str">
        <f t="shared" ref="F275:F338" si="39">IF(Pay_Num&lt;&gt;"",Sched_Pay+Extra_Pay,"")</f>
        <v/>
      </c>
      <c r="G275" s="92" t="str">
        <f t="shared" ref="G275:G338" si="40">IF(Pay_Num&lt;&gt;"",Total_Pay-Int,"")</f>
        <v/>
      </c>
      <c r="H275" s="92" t="str">
        <f t="shared" si="35"/>
        <v/>
      </c>
      <c r="I275" s="92" t="str">
        <f t="shared" ref="I275:I338" si="41">IF(Pay_Num&lt;&gt;"",Beg_Bal-Princ,"")</f>
        <v/>
      </c>
      <c r="J275" s="95"/>
      <c r="K275" s="95"/>
      <c r="L275" s="95"/>
      <c r="M275" s="95"/>
      <c r="N275" s="95"/>
    </row>
    <row r="276" spans="1:14" x14ac:dyDescent="0.2">
      <c r="A276" s="96" t="str">
        <f t="shared" si="36"/>
        <v/>
      </c>
      <c r="B276" s="91" t="str">
        <f t="shared" si="37"/>
        <v/>
      </c>
      <c r="C276" s="92" t="str">
        <f t="shared" ref="C276:C339" si="42">IF(Pay_Num&lt;&gt;"",I275,"")</f>
        <v/>
      </c>
      <c r="D276" s="92" t="str">
        <f t="shared" ref="D276:D339" si="43">IF(Pay_Num&lt;&gt;"",Scheduled_Monthly_Payment,"")</f>
        <v/>
      </c>
      <c r="E276" s="93" t="str">
        <f t="shared" si="38"/>
        <v/>
      </c>
      <c r="F276" s="92" t="str">
        <f t="shared" si="39"/>
        <v/>
      </c>
      <c r="G276" s="92" t="str">
        <f t="shared" si="40"/>
        <v/>
      </c>
      <c r="H276" s="92" t="str">
        <f t="shared" ref="H276:H339" si="44">IF(Pay_Num&lt;&gt;"",Beg_Bal*Interest_Rate/12,"")</f>
        <v/>
      </c>
      <c r="I276" s="92" t="str">
        <f t="shared" si="41"/>
        <v/>
      </c>
      <c r="J276" s="95"/>
      <c r="K276" s="95"/>
      <c r="L276" s="95"/>
      <c r="M276" s="95"/>
      <c r="N276" s="95"/>
    </row>
    <row r="277" spans="1:14" x14ac:dyDescent="0.2">
      <c r="A277" s="96" t="str">
        <f t="shared" si="36"/>
        <v/>
      </c>
      <c r="B277" s="91" t="str">
        <f t="shared" si="37"/>
        <v/>
      </c>
      <c r="C277" s="92" t="str">
        <f t="shared" si="42"/>
        <v/>
      </c>
      <c r="D277" s="92" t="str">
        <f t="shared" si="43"/>
        <v/>
      </c>
      <c r="E277" s="93" t="str">
        <f t="shared" si="38"/>
        <v/>
      </c>
      <c r="F277" s="92" t="str">
        <f t="shared" si="39"/>
        <v/>
      </c>
      <c r="G277" s="92" t="str">
        <f t="shared" si="40"/>
        <v/>
      </c>
      <c r="H277" s="92" t="str">
        <f t="shared" si="44"/>
        <v/>
      </c>
      <c r="I277" s="92" t="str">
        <f t="shared" si="41"/>
        <v/>
      </c>
      <c r="J277" s="95"/>
      <c r="K277" s="95"/>
      <c r="L277" s="95"/>
      <c r="M277" s="95"/>
      <c r="N277" s="95"/>
    </row>
    <row r="278" spans="1:14" x14ac:dyDescent="0.2">
      <c r="A278" s="96" t="str">
        <f t="shared" si="36"/>
        <v/>
      </c>
      <c r="B278" s="91" t="str">
        <f t="shared" si="37"/>
        <v/>
      </c>
      <c r="C278" s="92" t="str">
        <f t="shared" si="42"/>
        <v/>
      </c>
      <c r="D278" s="92" t="str">
        <f t="shared" si="43"/>
        <v/>
      </c>
      <c r="E278" s="93" t="str">
        <f t="shared" si="38"/>
        <v/>
      </c>
      <c r="F278" s="92" t="str">
        <f t="shared" si="39"/>
        <v/>
      </c>
      <c r="G278" s="92" t="str">
        <f t="shared" si="40"/>
        <v/>
      </c>
      <c r="H278" s="92" t="str">
        <f t="shared" si="44"/>
        <v/>
      </c>
      <c r="I278" s="92" t="str">
        <f t="shared" si="41"/>
        <v/>
      </c>
      <c r="J278" s="95"/>
      <c r="K278" s="95"/>
      <c r="L278" s="95"/>
      <c r="M278" s="95"/>
      <c r="N278" s="95"/>
    </row>
    <row r="279" spans="1:14" x14ac:dyDescent="0.2">
      <c r="A279" s="96" t="str">
        <f t="shared" si="36"/>
        <v/>
      </c>
      <c r="B279" s="91" t="str">
        <f t="shared" si="37"/>
        <v/>
      </c>
      <c r="C279" s="92" t="str">
        <f t="shared" si="42"/>
        <v/>
      </c>
      <c r="D279" s="92" t="str">
        <f t="shared" si="43"/>
        <v/>
      </c>
      <c r="E279" s="93" t="str">
        <f t="shared" si="38"/>
        <v/>
      </c>
      <c r="F279" s="92" t="str">
        <f t="shared" si="39"/>
        <v/>
      </c>
      <c r="G279" s="92" t="str">
        <f t="shared" si="40"/>
        <v/>
      </c>
      <c r="H279" s="92" t="str">
        <f t="shared" si="44"/>
        <v/>
      </c>
      <c r="I279" s="92" t="str">
        <f t="shared" si="41"/>
        <v/>
      </c>
      <c r="J279" s="95"/>
      <c r="K279" s="95"/>
      <c r="L279" s="95"/>
      <c r="M279" s="95"/>
      <c r="N279" s="95"/>
    </row>
    <row r="280" spans="1:14" x14ac:dyDescent="0.2">
      <c r="A280" s="96" t="str">
        <f t="shared" si="36"/>
        <v/>
      </c>
      <c r="B280" s="91" t="str">
        <f t="shared" si="37"/>
        <v/>
      </c>
      <c r="C280" s="92" t="str">
        <f t="shared" si="42"/>
        <v/>
      </c>
      <c r="D280" s="92" t="str">
        <f t="shared" si="43"/>
        <v/>
      </c>
      <c r="E280" s="93" t="str">
        <f t="shared" si="38"/>
        <v/>
      </c>
      <c r="F280" s="92" t="str">
        <f t="shared" si="39"/>
        <v/>
      </c>
      <c r="G280" s="92" t="str">
        <f t="shared" si="40"/>
        <v/>
      </c>
      <c r="H280" s="92" t="str">
        <f t="shared" si="44"/>
        <v/>
      </c>
      <c r="I280" s="92" t="str">
        <f t="shared" si="41"/>
        <v/>
      </c>
      <c r="J280" s="95"/>
      <c r="K280" s="95"/>
      <c r="L280" s="95"/>
      <c r="M280" s="95"/>
      <c r="N280" s="95"/>
    </row>
    <row r="281" spans="1:14" x14ac:dyDescent="0.2">
      <c r="A281" s="96" t="str">
        <f t="shared" si="36"/>
        <v/>
      </c>
      <c r="B281" s="91" t="str">
        <f t="shared" si="37"/>
        <v/>
      </c>
      <c r="C281" s="92" t="str">
        <f t="shared" si="42"/>
        <v/>
      </c>
      <c r="D281" s="92" t="str">
        <f t="shared" si="43"/>
        <v/>
      </c>
      <c r="E281" s="93" t="str">
        <f t="shared" si="38"/>
        <v/>
      </c>
      <c r="F281" s="92" t="str">
        <f t="shared" si="39"/>
        <v/>
      </c>
      <c r="G281" s="92" t="str">
        <f t="shared" si="40"/>
        <v/>
      </c>
      <c r="H281" s="92" t="str">
        <f t="shared" si="44"/>
        <v/>
      </c>
      <c r="I281" s="92" t="str">
        <f t="shared" si="41"/>
        <v/>
      </c>
      <c r="J281" s="95"/>
      <c r="K281" s="95"/>
      <c r="L281" s="95"/>
      <c r="M281" s="95"/>
      <c r="N281" s="95"/>
    </row>
    <row r="282" spans="1:14" x14ac:dyDescent="0.2">
      <c r="A282" s="96" t="str">
        <f t="shared" si="36"/>
        <v/>
      </c>
      <c r="B282" s="91" t="str">
        <f t="shared" si="37"/>
        <v/>
      </c>
      <c r="C282" s="92" t="str">
        <f t="shared" si="42"/>
        <v/>
      </c>
      <c r="D282" s="92" t="str">
        <f t="shared" si="43"/>
        <v/>
      </c>
      <c r="E282" s="93" t="str">
        <f t="shared" si="38"/>
        <v/>
      </c>
      <c r="F282" s="92" t="str">
        <f t="shared" si="39"/>
        <v/>
      </c>
      <c r="G282" s="92" t="str">
        <f t="shared" si="40"/>
        <v/>
      </c>
      <c r="H282" s="92" t="str">
        <f t="shared" si="44"/>
        <v/>
      </c>
      <c r="I282" s="92" t="str">
        <f t="shared" si="41"/>
        <v/>
      </c>
      <c r="J282" s="95"/>
      <c r="K282" s="95"/>
      <c r="L282" s="95"/>
      <c r="M282" s="95"/>
      <c r="N282" s="95"/>
    </row>
    <row r="283" spans="1:14" x14ac:dyDescent="0.2">
      <c r="A283" s="96" t="str">
        <f t="shared" si="36"/>
        <v/>
      </c>
      <c r="B283" s="91" t="str">
        <f t="shared" si="37"/>
        <v/>
      </c>
      <c r="C283" s="92" t="str">
        <f t="shared" si="42"/>
        <v/>
      </c>
      <c r="D283" s="92" t="str">
        <f t="shared" si="43"/>
        <v/>
      </c>
      <c r="E283" s="93" t="str">
        <f t="shared" si="38"/>
        <v/>
      </c>
      <c r="F283" s="92" t="str">
        <f t="shared" si="39"/>
        <v/>
      </c>
      <c r="G283" s="92" t="str">
        <f t="shared" si="40"/>
        <v/>
      </c>
      <c r="H283" s="92" t="str">
        <f t="shared" si="44"/>
        <v/>
      </c>
      <c r="I283" s="92" t="str">
        <f t="shared" si="41"/>
        <v/>
      </c>
      <c r="J283" s="95"/>
      <c r="K283" s="95"/>
      <c r="L283" s="95"/>
      <c r="M283" s="95"/>
      <c r="N283" s="95"/>
    </row>
    <row r="284" spans="1:14" x14ac:dyDescent="0.2">
      <c r="A284" s="96" t="str">
        <f t="shared" si="36"/>
        <v/>
      </c>
      <c r="B284" s="91" t="str">
        <f t="shared" si="37"/>
        <v/>
      </c>
      <c r="C284" s="92" t="str">
        <f t="shared" si="42"/>
        <v/>
      </c>
      <c r="D284" s="92" t="str">
        <f t="shared" si="43"/>
        <v/>
      </c>
      <c r="E284" s="93" t="str">
        <f t="shared" si="38"/>
        <v/>
      </c>
      <c r="F284" s="92" t="str">
        <f t="shared" si="39"/>
        <v/>
      </c>
      <c r="G284" s="92" t="str">
        <f t="shared" si="40"/>
        <v/>
      </c>
      <c r="H284" s="92" t="str">
        <f t="shared" si="44"/>
        <v/>
      </c>
      <c r="I284" s="92" t="str">
        <f t="shared" si="41"/>
        <v/>
      </c>
      <c r="J284" s="95"/>
      <c r="K284" s="95"/>
      <c r="L284" s="95"/>
      <c r="M284" s="95"/>
      <c r="N284" s="95"/>
    </row>
    <row r="285" spans="1:14" x14ac:dyDescent="0.2">
      <c r="A285" s="96" t="str">
        <f t="shared" si="36"/>
        <v/>
      </c>
      <c r="B285" s="91" t="str">
        <f t="shared" si="37"/>
        <v/>
      </c>
      <c r="C285" s="92" t="str">
        <f t="shared" si="42"/>
        <v/>
      </c>
      <c r="D285" s="92" t="str">
        <f t="shared" si="43"/>
        <v/>
      </c>
      <c r="E285" s="93" t="str">
        <f t="shared" si="38"/>
        <v/>
      </c>
      <c r="F285" s="92" t="str">
        <f t="shared" si="39"/>
        <v/>
      </c>
      <c r="G285" s="92" t="str">
        <f t="shared" si="40"/>
        <v/>
      </c>
      <c r="H285" s="92" t="str">
        <f t="shared" si="44"/>
        <v/>
      </c>
      <c r="I285" s="92" t="str">
        <f t="shared" si="41"/>
        <v/>
      </c>
      <c r="J285" s="95"/>
      <c r="K285" s="95"/>
      <c r="L285" s="95"/>
      <c r="M285" s="95"/>
      <c r="N285" s="95"/>
    </row>
    <row r="286" spans="1:14" x14ac:dyDescent="0.2">
      <c r="A286" s="96" t="str">
        <f t="shared" si="36"/>
        <v/>
      </c>
      <c r="B286" s="91" t="str">
        <f t="shared" si="37"/>
        <v/>
      </c>
      <c r="C286" s="92" t="str">
        <f t="shared" si="42"/>
        <v/>
      </c>
      <c r="D286" s="92" t="str">
        <f t="shared" si="43"/>
        <v/>
      </c>
      <c r="E286" s="93" t="str">
        <f t="shared" si="38"/>
        <v/>
      </c>
      <c r="F286" s="92" t="str">
        <f t="shared" si="39"/>
        <v/>
      </c>
      <c r="G286" s="92" t="str">
        <f t="shared" si="40"/>
        <v/>
      </c>
      <c r="H286" s="92" t="str">
        <f t="shared" si="44"/>
        <v/>
      </c>
      <c r="I286" s="92" t="str">
        <f t="shared" si="41"/>
        <v/>
      </c>
      <c r="J286" s="95"/>
      <c r="K286" s="95"/>
      <c r="L286" s="95"/>
      <c r="M286" s="95"/>
      <c r="N286" s="95"/>
    </row>
    <row r="287" spans="1:14" x14ac:dyDescent="0.2">
      <c r="A287" s="96" t="str">
        <f t="shared" si="36"/>
        <v/>
      </c>
      <c r="B287" s="91" t="str">
        <f t="shared" si="37"/>
        <v/>
      </c>
      <c r="C287" s="92" t="str">
        <f t="shared" si="42"/>
        <v/>
      </c>
      <c r="D287" s="92" t="str">
        <f t="shared" si="43"/>
        <v/>
      </c>
      <c r="E287" s="93" t="str">
        <f t="shared" si="38"/>
        <v/>
      </c>
      <c r="F287" s="92" t="str">
        <f t="shared" si="39"/>
        <v/>
      </c>
      <c r="G287" s="92" t="str">
        <f t="shared" si="40"/>
        <v/>
      </c>
      <c r="H287" s="92" t="str">
        <f t="shared" si="44"/>
        <v/>
      </c>
      <c r="I287" s="92" t="str">
        <f t="shared" si="41"/>
        <v/>
      </c>
      <c r="J287" s="95"/>
      <c r="K287" s="95"/>
      <c r="L287" s="95"/>
      <c r="M287" s="95"/>
      <c r="N287" s="95"/>
    </row>
    <row r="288" spans="1:14" x14ac:dyDescent="0.2">
      <c r="A288" s="96" t="str">
        <f t="shared" si="36"/>
        <v/>
      </c>
      <c r="B288" s="91" t="str">
        <f t="shared" si="37"/>
        <v/>
      </c>
      <c r="C288" s="92" t="str">
        <f t="shared" si="42"/>
        <v/>
      </c>
      <c r="D288" s="92" t="str">
        <f t="shared" si="43"/>
        <v/>
      </c>
      <c r="E288" s="93" t="str">
        <f t="shared" si="38"/>
        <v/>
      </c>
      <c r="F288" s="92" t="str">
        <f t="shared" si="39"/>
        <v/>
      </c>
      <c r="G288" s="92" t="str">
        <f t="shared" si="40"/>
        <v/>
      </c>
      <c r="H288" s="92" t="str">
        <f t="shared" si="44"/>
        <v/>
      </c>
      <c r="I288" s="92" t="str">
        <f t="shared" si="41"/>
        <v/>
      </c>
      <c r="J288" s="95"/>
      <c r="K288" s="95"/>
      <c r="L288" s="95"/>
      <c r="M288" s="95"/>
      <c r="N288" s="95"/>
    </row>
    <row r="289" spans="1:14" x14ac:dyDescent="0.2">
      <c r="A289" s="96" t="str">
        <f t="shared" si="36"/>
        <v/>
      </c>
      <c r="B289" s="91" t="str">
        <f t="shared" si="37"/>
        <v/>
      </c>
      <c r="C289" s="92" t="str">
        <f t="shared" si="42"/>
        <v/>
      </c>
      <c r="D289" s="92" t="str">
        <f t="shared" si="43"/>
        <v/>
      </c>
      <c r="E289" s="93" t="str">
        <f t="shared" si="38"/>
        <v/>
      </c>
      <c r="F289" s="92" t="str">
        <f t="shared" si="39"/>
        <v/>
      </c>
      <c r="G289" s="92" t="str">
        <f t="shared" si="40"/>
        <v/>
      </c>
      <c r="H289" s="92" t="str">
        <f t="shared" si="44"/>
        <v/>
      </c>
      <c r="I289" s="92" t="str">
        <f t="shared" si="41"/>
        <v/>
      </c>
      <c r="J289" s="95"/>
      <c r="K289" s="95"/>
      <c r="L289" s="95"/>
      <c r="M289" s="95"/>
      <c r="N289" s="95"/>
    </row>
    <row r="290" spans="1:14" x14ac:dyDescent="0.2">
      <c r="A290" s="96" t="str">
        <f t="shared" si="36"/>
        <v/>
      </c>
      <c r="B290" s="91" t="str">
        <f t="shared" si="37"/>
        <v/>
      </c>
      <c r="C290" s="92" t="str">
        <f t="shared" si="42"/>
        <v/>
      </c>
      <c r="D290" s="92" t="str">
        <f t="shared" si="43"/>
        <v/>
      </c>
      <c r="E290" s="93" t="str">
        <f t="shared" si="38"/>
        <v/>
      </c>
      <c r="F290" s="92" t="str">
        <f t="shared" si="39"/>
        <v/>
      </c>
      <c r="G290" s="92" t="str">
        <f t="shared" si="40"/>
        <v/>
      </c>
      <c r="H290" s="92" t="str">
        <f t="shared" si="44"/>
        <v/>
      </c>
      <c r="I290" s="92" t="str">
        <f t="shared" si="41"/>
        <v/>
      </c>
      <c r="J290" s="95"/>
      <c r="K290" s="95"/>
      <c r="L290" s="95"/>
      <c r="M290" s="95"/>
      <c r="N290" s="95"/>
    </row>
    <row r="291" spans="1:14" x14ac:dyDescent="0.2">
      <c r="A291" s="96" t="str">
        <f t="shared" si="36"/>
        <v/>
      </c>
      <c r="B291" s="91" t="str">
        <f t="shared" si="37"/>
        <v/>
      </c>
      <c r="C291" s="92" t="str">
        <f t="shared" si="42"/>
        <v/>
      </c>
      <c r="D291" s="92" t="str">
        <f t="shared" si="43"/>
        <v/>
      </c>
      <c r="E291" s="93" t="str">
        <f t="shared" si="38"/>
        <v/>
      </c>
      <c r="F291" s="92" t="str">
        <f t="shared" si="39"/>
        <v/>
      </c>
      <c r="G291" s="92" t="str">
        <f t="shared" si="40"/>
        <v/>
      </c>
      <c r="H291" s="92" t="str">
        <f t="shared" si="44"/>
        <v/>
      </c>
      <c r="I291" s="92" t="str">
        <f t="shared" si="41"/>
        <v/>
      </c>
      <c r="J291" s="95"/>
      <c r="K291" s="95"/>
      <c r="L291" s="95"/>
      <c r="M291" s="95"/>
      <c r="N291" s="95"/>
    </row>
    <row r="292" spans="1:14" x14ac:dyDescent="0.2">
      <c r="A292" s="96" t="str">
        <f t="shared" si="36"/>
        <v/>
      </c>
      <c r="B292" s="91" t="str">
        <f t="shared" si="37"/>
        <v/>
      </c>
      <c r="C292" s="92" t="str">
        <f t="shared" si="42"/>
        <v/>
      </c>
      <c r="D292" s="92" t="str">
        <f t="shared" si="43"/>
        <v/>
      </c>
      <c r="E292" s="93" t="str">
        <f t="shared" si="38"/>
        <v/>
      </c>
      <c r="F292" s="92" t="str">
        <f t="shared" si="39"/>
        <v/>
      </c>
      <c r="G292" s="92" t="str">
        <f t="shared" si="40"/>
        <v/>
      </c>
      <c r="H292" s="92" t="str">
        <f t="shared" si="44"/>
        <v/>
      </c>
      <c r="I292" s="92" t="str">
        <f t="shared" si="41"/>
        <v/>
      </c>
      <c r="J292" s="95"/>
      <c r="K292" s="95"/>
      <c r="L292" s="95"/>
      <c r="M292" s="95"/>
      <c r="N292" s="95"/>
    </row>
    <row r="293" spans="1:14" x14ac:dyDescent="0.2">
      <c r="A293" s="96" t="str">
        <f t="shared" si="36"/>
        <v/>
      </c>
      <c r="B293" s="91" t="str">
        <f t="shared" si="37"/>
        <v/>
      </c>
      <c r="C293" s="92" t="str">
        <f t="shared" si="42"/>
        <v/>
      </c>
      <c r="D293" s="92" t="str">
        <f t="shared" si="43"/>
        <v/>
      </c>
      <c r="E293" s="93" t="str">
        <f t="shared" si="38"/>
        <v/>
      </c>
      <c r="F293" s="92" t="str">
        <f t="shared" si="39"/>
        <v/>
      </c>
      <c r="G293" s="92" t="str">
        <f t="shared" si="40"/>
        <v/>
      </c>
      <c r="H293" s="92" t="str">
        <f t="shared" si="44"/>
        <v/>
      </c>
      <c r="I293" s="92" t="str">
        <f t="shared" si="41"/>
        <v/>
      </c>
      <c r="J293" s="95"/>
      <c r="K293" s="95"/>
      <c r="L293" s="95"/>
      <c r="M293" s="95"/>
      <c r="N293" s="95"/>
    </row>
    <row r="294" spans="1:14" x14ac:dyDescent="0.2">
      <c r="A294" s="96" t="str">
        <f t="shared" si="36"/>
        <v/>
      </c>
      <c r="B294" s="91" t="str">
        <f t="shared" si="37"/>
        <v/>
      </c>
      <c r="C294" s="92" t="str">
        <f t="shared" si="42"/>
        <v/>
      </c>
      <c r="D294" s="92" t="str">
        <f t="shared" si="43"/>
        <v/>
      </c>
      <c r="E294" s="93" t="str">
        <f t="shared" si="38"/>
        <v/>
      </c>
      <c r="F294" s="92" t="str">
        <f t="shared" si="39"/>
        <v/>
      </c>
      <c r="G294" s="92" t="str">
        <f t="shared" si="40"/>
        <v/>
      </c>
      <c r="H294" s="92" t="str">
        <f t="shared" si="44"/>
        <v/>
      </c>
      <c r="I294" s="92" t="str">
        <f t="shared" si="41"/>
        <v/>
      </c>
      <c r="J294" s="95"/>
      <c r="K294" s="95"/>
      <c r="L294" s="95"/>
      <c r="M294" s="95"/>
      <c r="N294" s="95"/>
    </row>
    <row r="295" spans="1:14" x14ac:dyDescent="0.2">
      <c r="A295" s="96" t="str">
        <f t="shared" si="36"/>
        <v/>
      </c>
      <c r="B295" s="91" t="str">
        <f t="shared" si="37"/>
        <v/>
      </c>
      <c r="C295" s="92" t="str">
        <f t="shared" si="42"/>
        <v/>
      </c>
      <c r="D295" s="92" t="str">
        <f t="shared" si="43"/>
        <v/>
      </c>
      <c r="E295" s="93" t="str">
        <f t="shared" si="38"/>
        <v/>
      </c>
      <c r="F295" s="92" t="str">
        <f t="shared" si="39"/>
        <v/>
      </c>
      <c r="G295" s="92" t="str">
        <f t="shared" si="40"/>
        <v/>
      </c>
      <c r="H295" s="92" t="str">
        <f t="shared" si="44"/>
        <v/>
      </c>
      <c r="I295" s="92" t="str">
        <f t="shared" si="41"/>
        <v/>
      </c>
      <c r="J295" s="95"/>
      <c r="K295" s="95"/>
      <c r="L295" s="95"/>
      <c r="M295" s="95"/>
      <c r="N295" s="95"/>
    </row>
    <row r="296" spans="1:14" x14ac:dyDescent="0.2">
      <c r="A296" s="96" t="str">
        <f t="shared" si="36"/>
        <v/>
      </c>
      <c r="B296" s="91" t="str">
        <f t="shared" si="37"/>
        <v/>
      </c>
      <c r="C296" s="92" t="str">
        <f t="shared" si="42"/>
        <v/>
      </c>
      <c r="D296" s="92" t="str">
        <f t="shared" si="43"/>
        <v/>
      </c>
      <c r="E296" s="93" t="str">
        <f t="shared" si="38"/>
        <v/>
      </c>
      <c r="F296" s="92" t="str">
        <f t="shared" si="39"/>
        <v/>
      </c>
      <c r="G296" s="92" t="str">
        <f t="shared" si="40"/>
        <v/>
      </c>
      <c r="H296" s="92" t="str">
        <f t="shared" si="44"/>
        <v/>
      </c>
      <c r="I296" s="92" t="str">
        <f t="shared" si="41"/>
        <v/>
      </c>
      <c r="J296" s="95"/>
      <c r="K296" s="95"/>
      <c r="L296" s="95"/>
      <c r="M296" s="95"/>
      <c r="N296" s="95"/>
    </row>
    <row r="297" spans="1:14" x14ac:dyDescent="0.2">
      <c r="A297" s="96" t="str">
        <f t="shared" si="36"/>
        <v/>
      </c>
      <c r="B297" s="91" t="str">
        <f t="shared" si="37"/>
        <v/>
      </c>
      <c r="C297" s="92" t="str">
        <f t="shared" si="42"/>
        <v/>
      </c>
      <c r="D297" s="92" t="str">
        <f t="shared" si="43"/>
        <v/>
      </c>
      <c r="E297" s="93" t="str">
        <f t="shared" si="38"/>
        <v/>
      </c>
      <c r="F297" s="92" t="str">
        <f t="shared" si="39"/>
        <v/>
      </c>
      <c r="G297" s="92" t="str">
        <f t="shared" si="40"/>
        <v/>
      </c>
      <c r="H297" s="92" t="str">
        <f t="shared" si="44"/>
        <v/>
      </c>
      <c r="I297" s="92" t="str">
        <f t="shared" si="41"/>
        <v/>
      </c>
      <c r="J297" s="95"/>
      <c r="K297" s="95"/>
      <c r="L297" s="95"/>
      <c r="M297" s="95"/>
      <c r="N297" s="95"/>
    </row>
    <row r="298" spans="1:14" x14ac:dyDescent="0.2">
      <c r="A298" s="96" t="str">
        <f t="shared" si="36"/>
        <v/>
      </c>
      <c r="B298" s="91" t="str">
        <f t="shared" si="37"/>
        <v/>
      </c>
      <c r="C298" s="92" t="str">
        <f t="shared" si="42"/>
        <v/>
      </c>
      <c r="D298" s="92" t="str">
        <f t="shared" si="43"/>
        <v/>
      </c>
      <c r="E298" s="93" t="str">
        <f t="shared" si="38"/>
        <v/>
      </c>
      <c r="F298" s="92" t="str">
        <f t="shared" si="39"/>
        <v/>
      </c>
      <c r="G298" s="92" t="str">
        <f t="shared" si="40"/>
        <v/>
      </c>
      <c r="H298" s="92" t="str">
        <f t="shared" si="44"/>
        <v/>
      </c>
      <c r="I298" s="92" t="str">
        <f t="shared" si="41"/>
        <v/>
      </c>
      <c r="J298" s="95"/>
      <c r="K298" s="95"/>
      <c r="L298" s="95"/>
      <c r="M298" s="95"/>
      <c r="N298" s="95"/>
    </row>
    <row r="299" spans="1:14" x14ac:dyDescent="0.2">
      <c r="A299" s="96" t="str">
        <f t="shared" si="36"/>
        <v/>
      </c>
      <c r="B299" s="91" t="str">
        <f t="shared" si="37"/>
        <v/>
      </c>
      <c r="C299" s="92" t="str">
        <f t="shared" si="42"/>
        <v/>
      </c>
      <c r="D299" s="92" t="str">
        <f t="shared" si="43"/>
        <v/>
      </c>
      <c r="E299" s="93" t="str">
        <f t="shared" si="38"/>
        <v/>
      </c>
      <c r="F299" s="92" t="str">
        <f t="shared" si="39"/>
        <v/>
      </c>
      <c r="G299" s="92" t="str">
        <f t="shared" si="40"/>
        <v/>
      </c>
      <c r="H299" s="92" t="str">
        <f t="shared" si="44"/>
        <v/>
      </c>
      <c r="I299" s="92" t="str">
        <f t="shared" si="41"/>
        <v/>
      </c>
      <c r="J299" s="95"/>
      <c r="K299" s="95"/>
      <c r="L299" s="95"/>
      <c r="M299" s="95"/>
      <c r="N299" s="95"/>
    </row>
    <row r="300" spans="1:14" x14ac:dyDescent="0.2">
      <c r="A300" s="96" t="str">
        <f t="shared" si="36"/>
        <v/>
      </c>
      <c r="B300" s="91" t="str">
        <f t="shared" si="37"/>
        <v/>
      </c>
      <c r="C300" s="92" t="str">
        <f t="shared" si="42"/>
        <v/>
      </c>
      <c r="D300" s="92" t="str">
        <f t="shared" si="43"/>
        <v/>
      </c>
      <c r="E300" s="93" t="str">
        <f t="shared" si="38"/>
        <v/>
      </c>
      <c r="F300" s="92" t="str">
        <f t="shared" si="39"/>
        <v/>
      </c>
      <c r="G300" s="92" t="str">
        <f t="shared" si="40"/>
        <v/>
      </c>
      <c r="H300" s="92" t="str">
        <f t="shared" si="44"/>
        <v/>
      </c>
      <c r="I300" s="92" t="str">
        <f t="shared" si="41"/>
        <v/>
      </c>
      <c r="J300" s="95"/>
      <c r="K300" s="95"/>
      <c r="L300" s="95"/>
      <c r="M300" s="95"/>
      <c r="N300" s="95"/>
    </row>
    <row r="301" spans="1:14" x14ac:dyDescent="0.2">
      <c r="A301" s="96" t="str">
        <f t="shared" si="36"/>
        <v/>
      </c>
      <c r="B301" s="91" t="str">
        <f t="shared" si="37"/>
        <v/>
      </c>
      <c r="C301" s="92" t="str">
        <f t="shared" si="42"/>
        <v/>
      </c>
      <c r="D301" s="92" t="str">
        <f t="shared" si="43"/>
        <v/>
      </c>
      <c r="E301" s="93" t="str">
        <f t="shared" si="38"/>
        <v/>
      </c>
      <c r="F301" s="92" t="str">
        <f t="shared" si="39"/>
        <v/>
      </c>
      <c r="G301" s="92" t="str">
        <f t="shared" si="40"/>
        <v/>
      </c>
      <c r="H301" s="92" t="str">
        <f t="shared" si="44"/>
        <v/>
      </c>
      <c r="I301" s="92" t="str">
        <f t="shared" si="41"/>
        <v/>
      </c>
      <c r="J301" s="95"/>
      <c r="K301" s="95"/>
      <c r="L301" s="95"/>
      <c r="M301" s="95"/>
      <c r="N301" s="95"/>
    </row>
    <row r="302" spans="1:14" x14ac:dyDescent="0.2">
      <c r="A302" s="96" t="str">
        <f t="shared" si="36"/>
        <v/>
      </c>
      <c r="B302" s="91" t="str">
        <f t="shared" si="37"/>
        <v/>
      </c>
      <c r="C302" s="92" t="str">
        <f t="shared" si="42"/>
        <v/>
      </c>
      <c r="D302" s="92" t="str">
        <f t="shared" si="43"/>
        <v/>
      </c>
      <c r="E302" s="93" t="str">
        <f t="shared" si="38"/>
        <v/>
      </c>
      <c r="F302" s="92" t="str">
        <f t="shared" si="39"/>
        <v/>
      </c>
      <c r="G302" s="92" t="str">
        <f t="shared" si="40"/>
        <v/>
      </c>
      <c r="H302" s="92" t="str">
        <f t="shared" si="44"/>
        <v/>
      </c>
      <c r="I302" s="92" t="str">
        <f t="shared" si="41"/>
        <v/>
      </c>
      <c r="J302" s="95"/>
      <c r="K302" s="95"/>
      <c r="L302" s="95"/>
      <c r="M302" s="95"/>
      <c r="N302" s="95"/>
    </row>
    <row r="303" spans="1:14" x14ac:dyDescent="0.2">
      <c r="A303" s="96" t="str">
        <f t="shared" si="36"/>
        <v/>
      </c>
      <c r="B303" s="91" t="str">
        <f t="shared" si="37"/>
        <v/>
      </c>
      <c r="C303" s="92" t="str">
        <f t="shared" si="42"/>
        <v/>
      </c>
      <c r="D303" s="92" t="str">
        <f t="shared" si="43"/>
        <v/>
      </c>
      <c r="E303" s="93" t="str">
        <f t="shared" si="38"/>
        <v/>
      </c>
      <c r="F303" s="92" t="str">
        <f t="shared" si="39"/>
        <v/>
      </c>
      <c r="G303" s="92" t="str">
        <f t="shared" si="40"/>
        <v/>
      </c>
      <c r="H303" s="92" t="str">
        <f t="shared" si="44"/>
        <v/>
      </c>
      <c r="I303" s="92" t="str">
        <f t="shared" si="41"/>
        <v/>
      </c>
      <c r="J303" s="95"/>
      <c r="K303" s="95"/>
      <c r="L303" s="95"/>
      <c r="M303" s="95"/>
      <c r="N303" s="95"/>
    </row>
    <row r="304" spans="1:14" x14ac:dyDescent="0.2">
      <c r="A304" s="96" t="str">
        <f t="shared" si="36"/>
        <v/>
      </c>
      <c r="B304" s="91" t="str">
        <f t="shared" si="37"/>
        <v/>
      </c>
      <c r="C304" s="92" t="str">
        <f t="shared" si="42"/>
        <v/>
      </c>
      <c r="D304" s="92" t="str">
        <f t="shared" si="43"/>
        <v/>
      </c>
      <c r="E304" s="93" t="str">
        <f t="shared" si="38"/>
        <v/>
      </c>
      <c r="F304" s="92" t="str">
        <f t="shared" si="39"/>
        <v/>
      </c>
      <c r="G304" s="92" t="str">
        <f t="shared" si="40"/>
        <v/>
      </c>
      <c r="H304" s="92" t="str">
        <f t="shared" si="44"/>
        <v/>
      </c>
      <c r="I304" s="92" t="str">
        <f t="shared" si="41"/>
        <v/>
      </c>
      <c r="J304" s="95"/>
      <c r="K304" s="95"/>
      <c r="L304" s="95"/>
      <c r="M304" s="95"/>
      <c r="N304" s="95"/>
    </row>
    <row r="305" spans="1:14" x14ac:dyDescent="0.2">
      <c r="A305" s="96" t="str">
        <f t="shared" si="36"/>
        <v/>
      </c>
      <c r="B305" s="91" t="str">
        <f t="shared" si="37"/>
        <v/>
      </c>
      <c r="C305" s="92" t="str">
        <f t="shared" si="42"/>
        <v/>
      </c>
      <c r="D305" s="92" t="str">
        <f t="shared" si="43"/>
        <v/>
      </c>
      <c r="E305" s="93" t="str">
        <f t="shared" si="38"/>
        <v/>
      </c>
      <c r="F305" s="92" t="str">
        <f t="shared" si="39"/>
        <v/>
      </c>
      <c r="G305" s="92" t="str">
        <f t="shared" si="40"/>
        <v/>
      </c>
      <c r="H305" s="92" t="str">
        <f t="shared" si="44"/>
        <v/>
      </c>
      <c r="I305" s="92" t="str">
        <f t="shared" si="41"/>
        <v/>
      </c>
      <c r="J305" s="95"/>
      <c r="K305" s="95"/>
      <c r="L305" s="95"/>
      <c r="M305" s="95"/>
      <c r="N305" s="95"/>
    </row>
    <row r="306" spans="1:14" x14ac:dyDescent="0.2">
      <c r="A306" s="96" t="str">
        <f t="shared" si="36"/>
        <v/>
      </c>
      <c r="B306" s="91" t="str">
        <f t="shared" si="37"/>
        <v/>
      </c>
      <c r="C306" s="92" t="str">
        <f t="shared" si="42"/>
        <v/>
      </c>
      <c r="D306" s="92" t="str">
        <f t="shared" si="43"/>
        <v/>
      </c>
      <c r="E306" s="93" t="str">
        <f t="shared" si="38"/>
        <v/>
      </c>
      <c r="F306" s="92" t="str">
        <f t="shared" si="39"/>
        <v/>
      </c>
      <c r="G306" s="92" t="str">
        <f t="shared" si="40"/>
        <v/>
      </c>
      <c r="H306" s="92" t="str">
        <f t="shared" si="44"/>
        <v/>
      </c>
      <c r="I306" s="92" t="str">
        <f t="shared" si="41"/>
        <v/>
      </c>
      <c r="J306" s="95"/>
      <c r="K306" s="95"/>
      <c r="L306" s="95"/>
      <c r="M306" s="95"/>
      <c r="N306" s="95"/>
    </row>
    <row r="307" spans="1:14" x14ac:dyDescent="0.2">
      <c r="A307" s="96" t="str">
        <f t="shared" si="36"/>
        <v/>
      </c>
      <c r="B307" s="91" t="str">
        <f t="shared" si="37"/>
        <v/>
      </c>
      <c r="C307" s="92" t="str">
        <f t="shared" si="42"/>
        <v/>
      </c>
      <c r="D307" s="92" t="str">
        <f t="shared" si="43"/>
        <v/>
      </c>
      <c r="E307" s="93" t="str">
        <f t="shared" si="38"/>
        <v/>
      </c>
      <c r="F307" s="92" t="str">
        <f t="shared" si="39"/>
        <v/>
      </c>
      <c r="G307" s="92" t="str">
        <f t="shared" si="40"/>
        <v/>
      </c>
      <c r="H307" s="92" t="str">
        <f t="shared" si="44"/>
        <v/>
      </c>
      <c r="I307" s="92" t="str">
        <f t="shared" si="41"/>
        <v/>
      </c>
      <c r="J307" s="95"/>
      <c r="K307" s="95"/>
      <c r="L307" s="95"/>
      <c r="M307" s="95"/>
      <c r="N307" s="95"/>
    </row>
    <row r="308" spans="1:14" x14ac:dyDescent="0.2">
      <c r="A308" s="96" t="str">
        <f t="shared" si="36"/>
        <v/>
      </c>
      <c r="B308" s="91" t="str">
        <f t="shared" si="37"/>
        <v/>
      </c>
      <c r="C308" s="92" t="str">
        <f t="shared" si="42"/>
        <v/>
      </c>
      <c r="D308" s="92" t="str">
        <f t="shared" si="43"/>
        <v/>
      </c>
      <c r="E308" s="93" t="str">
        <f t="shared" si="38"/>
        <v/>
      </c>
      <c r="F308" s="92" t="str">
        <f t="shared" si="39"/>
        <v/>
      </c>
      <c r="G308" s="92" t="str">
        <f t="shared" si="40"/>
        <v/>
      </c>
      <c r="H308" s="92" t="str">
        <f t="shared" si="44"/>
        <v/>
      </c>
      <c r="I308" s="92" t="str">
        <f t="shared" si="41"/>
        <v/>
      </c>
      <c r="J308" s="95"/>
      <c r="K308" s="95"/>
      <c r="L308" s="95"/>
      <c r="M308" s="95"/>
      <c r="N308" s="95"/>
    </row>
    <row r="309" spans="1:14" x14ac:dyDescent="0.2">
      <c r="A309" s="96" t="str">
        <f t="shared" si="36"/>
        <v/>
      </c>
      <c r="B309" s="91" t="str">
        <f t="shared" si="37"/>
        <v/>
      </c>
      <c r="C309" s="92" t="str">
        <f t="shared" si="42"/>
        <v/>
      </c>
      <c r="D309" s="92" t="str">
        <f t="shared" si="43"/>
        <v/>
      </c>
      <c r="E309" s="93" t="str">
        <f t="shared" si="38"/>
        <v/>
      </c>
      <c r="F309" s="92" t="str">
        <f t="shared" si="39"/>
        <v/>
      </c>
      <c r="G309" s="92" t="str">
        <f t="shared" si="40"/>
        <v/>
      </c>
      <c r="H309" s="92" t="str">
        <f t="shared" si="44"/>
        <v/>
      </c>
      <c r="I309" s="92" t="str">
        <f t="shared" si="41"/>
        <v/>
      </c>
      <c r="J309" s="95"/>
      <c r="K309" s="95"/>
      <c r="L309" s="95"/>
      <c r="M309" s="95"/>
      <c r="N309" s="95"/>
    </row>
    <row r="310" spans="1:14" x14ac:dyDescent="0.2">
      <c r="A310" s="96" t="str">
        <f t="shared" si="36"/>
        <v/>
      </c>
      <c r="B310" s="91" t="str">
        <f t="shared" si="37"/>
        <v/>
      </c>
      <c r="C310" s="92" t="str">
        <f t="shared" si="42"/>
        <v/>
      </c>
      <c r="D310" s="92" t="str">
        <f t="shared" si="43"/>
        <v/>
      </c>
      <c r="E310" s="93" t="str">
        <f t="shared" si="38"/>
        <v/>
      </c>
      <c r="F310" s="92" t="str">
        <f t="shared" si="39"/>
        <v/>
      </c>
      <c r="G310" s="92" t="str">
        <f t="shared" si="40"/>
        <v/>
      </c>
      <c r="H310" s="92" t="str">
        <f t="shared" si="44"/>
        <v/>
      </c>
      <c r="I310" s="92" t="str">
        <f t="shared" si="41"/>
        <v/>
      </c>
      <c r="J310" s="95"/>
      <c r="K310" s="95"/>
      <c r="L310" s="95"/>
      <c r="M310" s="95"/>
      <c r="N310" s="95"/>
    </row>
    <row r="311" spans="1:14" x14ac:dyDescent="0.2">
      <c r="A311" s="96" t="str">
        <f t="shared" si="36"/>
        <v/>
      </c>
      <c r="B311" s="91" t="str">
        <f t="shared" si="37"/>
        <v/>
      </c>
      <c r="C311" s="92" t="str">
        <f t="shared" si="42"/>
        <v/>
      </c>
      <c r="D311" s="92" t="str">
        <f t="shared" si="43"/>
        <v/>
      </c>
      <c r="E311" s="93" t="str">
        <f t="shared" si="38"/>
        <v/>
      </c>
      <c r="F311" s="92" t="str">
        <f t="shared" si="39"/>
        <v/>
      </c>
      <c r="G311" s="92" t="str">
        <f t="shared" si="40"/>
        <v/>
      </c>
      <c r="H311" s="92" t="str">
        <f t="shared" si="44"/>
        <v/>
      </c>
      <c r="I311" s="92" t="str">
        <f t="shared" si="41"/>
        <v/>
      </c>
      <c r="J311" s="95"/>
      <c r="K311" s="95"/>
      <c r="L311" s="95"/>
      <c r="M311" s="95"/>
      <c r="N311" s="95"/>
    </row>
    <row r="312" spans="1:14" x14ac:dyDescent="0.2">
      <c r="A312" s="96" t="str">
        <f t="shared" si="36"/>
        <v/>
      </c>
      <c r="B312" s="91" t="str">
        <f t="shared" si="37"/>
        <v/>
      </c>
      <c r="C312" s="92" t="str">
        <f t="shared" si="42"/>
        <v/>
      </c>
      <c r="D312" s="92" t="str">
        <f t="shared" si="43"/>
        <v/>
      </c>
      <c r="E312" s="93" t="str">
        <f t="shared" si="38"/>
        <v/>
      </c>
      <c r="F312" s="92" t="str">
        <f t="shared" si="39"/>
        <v/>
      </c>
      <c r="G312" s="92" t="str">
        <f t="shared" si="40"/>
        <v/>
      </c>
      <c r="H312" s="92" t="str">
        <f t="shared" si="44"/>
        <v/>
      </c>
      <c r="I312" s="92" t="str">
        <f t="shared" si="41"/>
        <v/>
      </c>
      <c r="J312" s="95"/>
      <c r="K312" s="95"/>
      <c r="L312" s="95"/>
      <c r="M312" s="95"/>
      <c r="N312" s="95"/>
    </row>
    <row r="313" spans="1:14" x14ac:dyDescent="0.2">
      <c r="A313" s="96" t="str">
        <f t="shared" si="36"/>
        <v/>
      </c>
      <c r="B313" s="91" t="str">
        <f t="shared" si="37"/>
        <v/>
      </c>
      <c r="C313" s="92" t="str">
        <f t="shared" si="42"/>
        <v/>
      </c>
      <c r="D313" s="92" t="str">
        <f t="shared" si="43"/>
        <v/>
      </c>
      <c r="E313" s="93" t="str">
        <f t="shared" si="38"/>
        <v/>
      </c>
      <c r="F313" s="92" t="str">
        <f t="shared" si="39"/>
        <v/>
      </c>
      <c r="G313" s="92" t="str">
        <f t="shared" si="40"/>
        <v/>
      </c>
      <c r="H313" s="92" t="str">
        <f t="shared" si="44"/>
        <v/>
      </c>
      <c r="I313" s="92" t="str">
        <f t="shared" si="41"/>
        <v/>
      </c>
      <c r="J313" s="95"/>
      <c r="K313" s="95"/>
      <c r="L313" s="95"/>
      <c r="M313" s="95"/>
      <c r="N313" s="95"/>
    </row>
    <row r="314" spans="1:14" x14ac:dyDescent="0.2">
      <c r="A314" s="96" t="str">
        <f t="shared" si="36"/>
        <v/>
      </c>
      <c r="B314" s="91" t="str">
        <f t="shared" si="37"/>
        <v/>
      </c>
      <c r="C314" s="92" t="str">
        <f t="shared" si="42"/>
        <v/>
      </c>
      <c r="D314" s="92" t="str">
        <f t="shared" si="43"/>
        <v/>
      </c>
      <c r="E314" s="93" t="str">
        <f t="shared" si="38"/>
        <v/>
      </c>
      <c r="F314" s="92" t="str">
        <f t="shared" si="39"/>
        <v/>
      </c>
      <c r="G314" s="92" t="str">
        <f t="shared" si="40"/>
        <v/>
      </c>
      <c r="H314" s="92" t="str">
        <f t="shared" si="44"/>
        <v/>
      </c>
      <c r="I314" s="92" t="str">
        <f t="shared" si="41"/>
        <v/>
      </c>
      <c r="J314" s="95"/>
      <c r="K314" s="95"/>
      <c r="L314" s="95"/>
      <c r="M314" s="95"/>
      <c r="N314" s="95"/>
    </row>
    <row r="315" spans="1:14" x14ac:dyDescent="0.2">
      <c r="A315" s="96" t="str">
        <f t="shared" si="36"/>
        <v/>
      </c>
      <c r="B315" s="91" t="str">
        <f t="shared" si="37"/>
        <v/>
      </c>
      <c r="C315" s="92" t="str">
        <f t="shared" si="42"/>
        <v/>
      </c>
      <c r="D315" s="92" t="str">
        <f t="shared" si="43"/>
        <v/>
      </c>
      <c r="E315" s="93" t="str">
        <f t="shared" si="38"/>
        <v/>
      </c>
      <c r="F315" s="92" t="str">
        <f t="shared" si="39"/>
        <v/>
      </c>
      <c r="G315" s="92" t="str">
        <f t="shared" si="40"/>
        <v/>
      </c>
      <c r="H315" s="92" t="str">
        <f t="shared" si="44"/>
        <v/>
      </c>
      <c r="I315" s="92" t="str">
        <f t="shared" si="41"/>
        <v/>
      </c>
      <c r="J315" s="95"/>
      <c r="K315" s="95"/>
      <c r="L315" s="95"/>
      <c r="M315" s="95"/>
      <c r="N315" s="95"/>
    </row>
    <row r="316" spans="1:14" x14ac:dyDescent="0.2">
      <c r="A316" s="96" t="str">
        <f t="shared" si="36"/>
        <v/>
      </c>
      <c r="B316" s="91" t="str">
        <f t="shared" si="37"/>
        <v/>
      </c>
      <c r="C316" s="92" t="str">
        <f t="shared" si="42"/>
        <v/>
      </c>
      <c r="D316" s="92" t="str">
        <f t="shared" si="43"/>
        <v/>
      </c>
      <c r="E316" s="93" t="str">
        <f t="shared" si="38"/>
        <v/>
      </c>
      <c r="F316" s="92" t="str">
        <f t="shared" si="39"/>
        <v/>
      </c>
      <c r="G316" s="92" t="str">
        <f t="shared" si="40"/>
        <v/>
      </c>
      <c r="H316" s="92" t="str">
        <f t="shared" si="44"/>
        <v/>
      </c>
      <c r="I316" s="92" t="str">
        <f t="shared" si="41"/>
        <v/>
      </c>
      <c r="J316" s="95"/>
      <c r="K316" s="95"/>
      <c r="L316" s="95"/>
      <c r="M316" s="95"/>
      <c r="N316" s="95"/>
    </row>
    <row r="317" spans="1:14" x14ac:dyDescent="0.2">
      <c r="A317" s="96" t="str">
        <f t="shared" si="36"/>
        <v/>
      </c>
      <c r="B317" s="91" t="str">
        <f t="shared" si="37"/>
        <v/>
      </c>
      <c r="C317" s="92" t="str">
        <f t="shared" si="42"/>
        <v/>
      </c>
      <c r="D317" s="92" t="str">
        <f t="shared" si="43"/>
        <v/>
      </c>
      <c r="E317" s="93" t="str">
        <f t="shared" si="38"/>
        <v/>
      </c>
      <c r="F317" s="92" t="str">
        <f t="shared" si="39"/>
        <v/>
      </c>
      <c r="G317" s="92" t="str">
        <f t="shared" si="40"/>
        <v/>
      </c>
      <c r="H317" s="92" t="str">
        <f t="shared" si="44"/>
        <v/>
      </c>
      <c r="I317" s="92" t="str">
        <f t="shared" si="41"/>
        <v/>
      </c>
      <c r="J317" s="95"/>
      <c r="K317" s="95"/>
      <c r="L317" s="95"/>
      <c r="M317" s="95"/>
      <c r="N317" s="95"/>
    </row>
    <row r="318" spans="1:14" x14ac:dyDescent="0.2">
      <c r="A318" s="96" t="str">
        <f t="shared" si="36"/>
        <v/>
      </c>
      <c r="B318" s="91" t="str">
        <f t="shared" si="37"/>
        <v/>
      </c>
      <c r="C318" s="92" t="str">
        <f t="shared" si="42"/>
        <v/>
      </c>
      <c r="D318" s="92" t="str">
        <f t="shared" si="43"/>
        <v/>
      </c>
      <c r="E318" s="93" t="str">
        <f t="shared" si="38"/>
        <v/>
      </c>
      <c r="F318" s="92" t="str">
        <f t="shared" si="39"/>
        <v/>
      </c>
      <c r="G318" s="92" t="str">
        <f t="shared" si="40"/>
        <v/>
      </c>
      <c r="H318" s="92" t="str">
        <f t="shared" si="44"/>
        <v/>
      </c>
      <c r="I318" s="92" t="str">
        <f t="shared" si="41"/>
        <v/>
      </c>
      <c r="J318" s="95"/>
      <c r="K318" s="95"/>
      <c r="L318" s="95"/>
      <c r="M318" s="95"/>
      <c r="N318" s="95"/>
    </row>
    <row r="319" spans="1:14" x14ac:dyDescent="0.2">
      <c r="A319" s="96" t="str">
        <f t="shared" si="36"/>
        <v/>
      </c>
      <c r="B319" s="91" t="str">
        <f t="shared" si="37"/>
        <v/>
      </c>
      <c r="C319" s="92" t="str">
        <f t="shared" si="42"/>
        <v/>
      </c>
      <c r="D319" s="92" t="str">
        <f t="shared" si="43"/>
        <v/>
      </c>
      <c r="E319" s="93" t="str">
        <f t="shared" si="38"/>
        <v/>
      </c>
      <c r="F319" s="92" t="str">
        <f t="shared" si="39"/>
        <v/>
      </c>
      <c r="G319" s="92" t="str">
        <f t="shared" si="40"/>
        <v/>
      </c>
      <c r="H319" s="92" t="str">
        <f t="shared" si="44"/>
        <v/>
      </c>
      <c r="I319" s="92" t="str">
        <f t="shared" si="41"/>
        <v/>
      </c>
      <c r="J319" s="95"/>
      <c r="K319" s="95"/>
      <c r="L319" s="95"/>
      <c r="M319" s="95"/>
      <c r="N319" s="95"/>
    </row>
    <row r="320" spans="1:14" x14ac:dyDescent="0.2">
      <c r="A320" s="96" t="str">
        <f t="shared" si="36"/>
        <v/>
      </c>
      <c r="B320" s="91" t="str">
        <f t="shared" si="37"/>
        <v/>
      </c>
      <c r="C320" s="92" t="str">
        <f t="shared" si="42"/>
        <v/>
      </c>
      <c r="D320" s="92" t="str">
        <f t="shared" si="43"/>
        <v/>
      </c>
      <c r="E320" s="93" t="str">
        <f t="shared" si="38"/>
        <v/>
      </c>
      <c r="F320" s="92" t="str">
        <f t="shared" si="39"/>
        <v/>
      </c>
      <c r="G320" s="92" t="str">
        <f t="shared" si="40"/>
        <v/>
      </c>
      <c r="H320" s="92" t="str">
        <f t="shared" si="44"/>
        <v/>
      </c>
      <c r="I320" s="92" t="str">
        <f t="shared" si="41"/>
        <v/>
      </c>
      <c r="J320" s="95"/>
      <c r="K320" s="95"/>
      <c r="L320" s="95"/>
      <c r="M320" s="95"/>
      <c r="N320" s="95"/>
    </row>
    <row r="321" spans="1:14" x14ac:dyDescent="0.2">
      <c r="A321" s="96" t="str">
        <f t="shared" si="36"/>
        <v/>
      </c>
      <c r="B321" s="91" t="str">
        <f t="shared" si="37"/>
        <v/>
      </c>
      <c r="C321" s="92" t="str">
        <f t="shared" si="42"/>
        <v/>
      </c>
      <c r="D321" s="92" t="str">
        <f t="shared" si="43"/>
        <v/>
      </c>
      <c r="E321" s="93" t="str">
        <f t="shared" si="38"/>
        <v/>
      </c>
      <c r="F321" s="92" t="str">
        <f t="shared" si="39"/>
        <v/>
      </c>
      <c r="G321" s="92" t="str">
        <f t="shared" si="40"/>
        <v/>
      </c>
      <c r="H321" s="92" t="str">
        <f t="shared" si="44"/>
        <v/>
      </c>
      <c r="I321" s="92" t="str">
        <f t="shared" si="41"/>
        <v/>
      </c>
      <c r="J321" s="95"/>
      <c r="K321" s="95"/>
      <c r="L321" s="95"/>
      <c r="M321" s="95"/>
      <c r="N321" s="95"/>
    </row>
    <row r="322" spans="1:14" x14ac:dyDescent="0.2">
      <c r="A322" s="96" t="str">
        <f t="shared" si="36"/>
        <v/>
      </c>
      <c r="B322" s="91" t="str">
        <f t="shared" si="37"/>
        <v/>
      </c>
      <c r="C322" s="92" t="str">
        <f t="shared" si="42"/>
        <v/>
      </c>
      <c r="D322" s="92" t="str">
        <f t="shared" si="43"/>
        <v/>
      </c>
      <c r="E322" s="93" t="str">
        <f t="shared" si="38"/>
        <v/>
      </c>
      <c r="F322" s="92" t="str">
        <f t="shared" si="39"/>
        <v/>
      </c>
      <c r="G322" s="92" t="str">
        <f t="shared" si="40"/>
        <v/>
      </c>
      <c r="H322" s="92" t="str">
        <f t="shared" si="44"/>
        <v/>
      </c>
      <c r="I322" s="92" t="str">
        <f t="shared" si="41"/>
        <v/>
      </c>
      <c r="J322" s="95"/>
      <c r="K322" s="95"/>
      <c r="L322" s="95"/>
      <c r="M322" s="95"/>
      <c r="N322" s="95"/>
    </row>
    <row r="323" spans="1:14" x14ac:dyDescent="0.2">
      <c r="A323" s="96" t="str">
        <f t="shared" si="36"/>
        <v/>
      </c>
      <c r="B323" s="91" t="str">
        <f t="shared" si="37"/>
        <v/>
      </c>
      <c r="C323" s="92" t="str">
        <f t="shared" si="42"/>
        <v/>
      </c>
      <c r="D323" s="92" t="str">
        <f t="shared" si="43"/>
        <v/>
      </c>
      <c r="E323" s="93" t="str">
        <f t="shared" si="38"/>
        <v/>
      </c>
      <c r="F323" s="92" t="str">
        <f t="shared" si="39"/>
        <v/>
      </c>
      <c r="G323" s="92" t="str">
        <f t="shared" si="40"/>
        <v/>
      </c>
      <c r="H323" s="92" t="str">
        <f t="shared" si="44"/>
        <v/>
      </c>
      <c r="I323" s="92" t="str">
        <f t="shared" si="41"/>
        <v/>
      </c>
      <c r="J323" s="95"/>
      <c r="K323" s="95"/>
      <c r="L323" s="95"/>
      <c r="M323" s="95"/>
      <c r="N323" s="95"/>
    </row>
    <row r="324" spans="1:14" x14ac:dyDescent="0.2">
      <c r="A324" s="96" t="str">
        <f t="shared" si="36"/>
        <v/>
      </c>
      <c r="B324" s="91" t="str">
        <f t="shared" si="37"/>
        <v/>
      </c>
      <c r="C324" s="92" t="str">
        <f t="shared" si="42"/>
        <v/>
      </c>
      <c r="D324" s="92" t="str">
        <f t="shared" si="43"/>
        <v/>
      </c>
      <c r="E324" s="93" t="str">
        <f t="shared" si="38"/>
        <v/>
      </c>
      <c r="F324" s="92" t="str">
        <f t="shared" si="39"/>
        <v/>
      </c>
      <c r="G324" s="92" t="str">
        <f t="shared" si="40"/>
        <v/>
      </c>
      <c r="H324" s="92" t="str">
        <f t="shared" si="44"/>
        <v/>
      </c>
      <c r="I324" s="92" t="str">
        <f t="shared" si="41"/>
        <v/>
      </c>
      <c r="J324" s="95"/>
      <c r="K324" s="95"/>
      <c r="L324" s="95"/>
      <c r="M324" s="95"/>
      <c r="N324" s="95"/>
    </row>
    <row r="325" spans="1:14" x14ac:dyDescent="0.2">
      <c r="A325" s="96" t="str">
        <f t="shared" si="36"/>
        <v/>
      </c>
      <c r="B325" s="91" t="str">
        <f t="shared" si="37"/>
        <v/>
      </c>
      <c r="C325" s="92" t="str">
        <f t="shared" si="42"/>
        <v/>
      </c>
      <c r="D325" s="92" t="str">
        <f t="shared" si="43"/>
        <v/>
      </c>
      <c r="E325" s="93" t="str">
        <f t="shared" si="38"/>
        <v/>
      </c>
      <c r="F325" s="92" t="str">
        <f t="shared" si="39"/>
        <v/>
      </c>
      <c r="G325" s="92" t="str">
        <f t="shared" si="40"/>
        <v/>
      </c>
      <c r="H325" s="92" t="str">
        <f t="shared" si="44"/>
        <v/>
      </c>
      <c r="I325" s="92" t="str">
        <f t="shared" si="41"/>
        <v/>
      </c>
      <c r="J325" s="95"/>
      <c r="K325" s="95"/>
      <c r="L325" s="95"/>
      <c r="M325" s="95"/>
      <c r="N325" s="95"/>
    </row>
    <row r="326" spans="1:14" x14ac:dyDescent="0.2">
      <c r="A326" s="96" t="str">
        <f t="shared" si="36"/>
        <v/>
      </c>
      <c r="B326" s="91" t="str">
        <f t="shared" si="37"/>
        <v/>
      </c>
      <c r="C326" s="92" t="str">
        <f t="shared" si="42"/>
        <v/>
      </c>
      <c r="D326" s="92" t="str">
        <f t="shared" si="43"/>
        <v/>
      </c>
      <c r="E326" s="93" t="str">
        <f t="shared" si="38"/>
        <v/>
      </c>
      <c r="F326" s="92" t="str">
        <f t="shared" si="39"/>
        <v/>
      </c>
      <c r="G326" s="92" t="str">
        <f t="shared" si="40"/>
        <v/>
      </c>
      <c r="H326" s="92" t="str">
        <f t="shared" si="44"/>
        <v/>
      </c>
      <c r="I326" s="92" t="str">
        <f t="shared" si="41"/>
        <v/>
      </c>
      <c r="J326" s="95"/>
      <c r="K326" s="95"/>
      <c r="L326" s="95"/>
      <c r="M326" s="95"/>
      <c r="N326" s="95"/>
    </row>
    <row r="327" spans="1:14" x14ac:dyDescent="0.2">
      <c r="A327" s="96" t="str">
        <f t="shared" si="36"/>
        <v/>
      </c>
      <c r="B327" s="91" t="str">
        <f t="shared" si="37"/>
        <v/>
      </c>
      <c r="C327" s="92" t="str">
        <f t="shared" si="42"/>
        <v/>
      </c>
      <c r="D327" s="92" t="str">
        <f t="shared" si="43"/>
        <v/>
      </c>
      <c r="E327" s="93" t="str">
        <f t="shared" si="38"/>
        <v/>
      </c>
      <c r="F327" s="92" t="str">
        <f t="shared" si="39"/>
        <v/>
      </c>
      <c r="G327" s="92" t="str">
        <f t="shared" si="40"/>
        <v/>
      </c>
      <c r="H327" s="92" t="str">
        <f t="shared" si="44"/>
        <v/>
      </c>
      <c r="I327" s="92" t="str">
        <f t="shared" si="41"/>
        <v/>
      </c>
      <c r="J327" s="95"/>
      <c r="K327" s="95"/>
      <c r="L327" s="95"/>
      <c r="M327" s="95"/>
      <c r="N327" s="95"/>
    </row>
    <row r="328" spans="1:14" x14ac:dyDescent="0.2">
      <c r="A328" s="96" t="str">
        <f t="shared" si="36"/>
        <v/>
      </c>
      <c r="B328" s="91" t="str">
        <f t="shared" si="37"/>
        <v/>
      </c>
      <c r="C328" s="92" t="str">
        <f t="shared" si="42"/>
        <v/>
      </c>
      <c r="D328" s="92" t="str">
        <f t="shared" si="43"/>
        <v/>
      </c>
      <c r="E328" s="93" t="str">
        <f t="shared" si="38"/>
        <v/>
      </c>
      <c r="F328" s="92" t="str">
        <f t="shared" si="39"/>
        <v/>
      </c>
      <c r="G328" s="92" t="str">
        <f t="shared" si="40"/>
        <v/>
      </c>
      <c r="H328" s="92" t="str">
        <f t="shared" si="44"/>
        <v/>
      </c>
      <c r="I328" s="92" t="str">
        <f t="shared" si="41"/>
        <v/>
      </c>
      <c r="J328" s="95"/>
      <c r="K328" s="95"/>
      <c r="L328" s="95"/>
      <c r="M328" s="95"/>
      <c r="N328" s="95"/>
    </row>
    <row r="329" spans="1:14" x14ac:dyDescent="0.2">
      <c r="A329" s="96" t="str">
        <f t="shared" si="36"/>
        <v/>
      </c>
      <c r="B329" s="91" t="str">
        <f t="shared" si="37"/>
        <v/>
      </c>
      <c r="C329" s="92" t="str">
        <f t="shared" si="42"/>
        <v/>
      </c>
      <c r="D329" s="92" t="str">
        <f t="shared" si="43"/>
        <v/>
      </c>
      <c r="E329" s="93" t="str">
        <f t="shared" si="38"/>
        <v/>
      </c>
      <c r="F329" s="92" t="str">
        <f t="shared" si="39"/>
        <v/>
      </c>
      <c r="G329" s="92" t="str">
        <f t="shared" si="40"/>
        <v/>
      </c>
      <c r="H329" s="92" t="str">
        <f t="shared" si="44"/>
        <v/>
      </c>
      <c r="I329" s="92" t="str">
        <f t="shared" si="41"/>
        <v/>
      </c>
      <c r="J329" s="95"/>
      <c r="K329" s="95"/>
      <c r="L329" s="95"/>
      <c r="M329" s="95"/>
      <c r="N329" s="95"/>
    </row>
    <row r="330" spans="1:14" x14ac:dyDescent="0.2">
      <c r="A330" s="96" t="str">
        <f t="shared" si="36"/>
        <v/>
      </c>
      <c r="B330" s="91" t="str">
        <f t="shared" si="37"/>
        <v/>
      </c>
      <c r="C330" s="92" t="str">
        <f t="shared" si="42"/>
        <v/>
      </c>
      <c r="D330" s="92" t="str">
        <f t="shared" si="43"/>
        <v/>
      </c>
      <c r="E330" s="93" t="str">
        <f t="shared" si="38"/>
        <v/>
      </c>
      <c r="F330" s="92" t="str">
        <f t="shared" si="39"/>
        <v/>
      </c>
      <c r="G330" s="92" t="str">
        <f t="shared" si="40"/>
        <v/>
      </c>
      <c r="H330" s="92" t="str">
        <f t="shared" si="44"/>
        <v/>
      </c>
      <c r="I330" s="92" t="str">
        <f t="shared" si="41"/>
        <v/>
      </c>
      <c r="J330" s="95"/>
      <c r="K330" s="95"/>
      <c r="L330" s="95"/>
      <c r="M330" s="95"/>
      <c r="N330" s="95"/>
    </row>
    <row r="331" spans="1:14" x14ac:dyDescent="0.2">
      <c r="A331" s="96" t="str">
        <f t="shared" si="36"/>
        <v/>
      </c>
      <c r="B331" s="91" t="str">
        <f t="shared" si="37"/>
        <v/>
      </c>
      <c r="C331" s="92" t="str">
        <f t="shared" si="42"/>
        <v/>
      </c>
      <c r="D331" s="92" t="str">
        <f t="shared" si="43"/>
        <v/>
      </c>
      <c r="E331" s="93" t="str">
        <f t="shared" si="38"/>
        <v/>
      </c>
      <c r="F331" s="92" t="str">
        <f t="shared" si="39"/>
        <v/>
      </c>
      <c r="G331" s="92" t="str">
        <f t="shared" si="40"/>
        <v/>
      </c>
      <c r="H331" s="92" t="str">
        <f t="shared" si="44"/>
        <v/>
      </c>
      <c r="I331" s="92" t="str">
        <f t="shared" si="41"/>
        <v/>
      </c>
      <c r="J331" s="95"/>
      <c r="K331" s="95"/>
      <c r="L331" s="95"/>
      <c r="M331" s="95"/>
      <c r="N331" s="95"/>
    </row>
    <row r="332" spans="1:14" x14ac:dyDescent="0.2">
      <c r="A332" s="96" t="str">
        <f t="shared" si="36"/>
        <v/>
      </c>
      <c r="B332" s="91" t="str">
        <f t="shared" si="37"/>
        <v/>
      </c>
      <c r="C332" s="92" t="str">
        <f t="shared" si="42"/>
        <v/>
      </c>
      <c r="D332" s="92" t="str">
        <f t="shared" si="43"/>
        <v/>
      </c>
      <c r="E332" s="93" t="str">
        <f t="shared" si="38"/>
        <v/>
      </c>
      <c r="F332" s="92" t="str">
        <f t="shared" si="39"/>
        <v/>
      </c>
      <c r="G332" s="92" t="str">
        <f t="shared" si="40"/>
        <v/>
      </c>
      <c r="H332" s="92" t="str">
        <f t="shared" si="44"/>
        <v/>
      </c>
      <c r="I332" s="92" t="str">
        <f t="shared" si="41"/>
        <v/>
      </c>
      <c r="J332" s="95"/>
      <c r="K332" s="95"/>
      <c r="L332" s="95"/>
      <c r="M332" s="95"/>
      <c r="N332" s="95"/>
    </row>
    <row r="333" spans="1:14" x14ac:dyDescent="0.2">
      <c r="A333" s="96" t="str">
        <f t="shared" si="36"/>
        <v/>
      </c>
      <c r="B333" s="91" t="str">
        <f t="shared" si="37"/>
        <v/>
      </c>
      <c r="C333" s="92" t="str">
        <f t="shared" si="42"/>
        <v/>
      </c>
      <c r="D333" s="92" t="str">
        <f t="shared" si="43"/>
        <v/>
      </c>
      <c r="E333" s="93" t="str">
        <f t="shared" si="38"/>
        <v/>
      </c>
      <c r="F333" s="92" t="str">
        <f t="shared" si="39"/>
        <v/>
      </c>
      <c r="G333" s="92" t="str">
        <f t="shared" si="40"/>
        <v/>
      </c>
      <c r="H333" s="92" t="str">
        <f t="shared" si="44"/>
        <v/>
      </c>
      <c r="I333" s="92" t="str">
        <f t="shared" si="41"/>
        <v/>
      </c>
      <c r="J333" s="95"/>
      <c r="K333" s="95"/>
      <c r="L333" s="95"/>
      <c r="M333" s="95"/>
      <c r="N333" s="95"/>
    </row>
    <row r="334" spans="1:14" x14ac:dyDescent="0.2">
      <c r="A334" s="96" t="str">
        <f t="shared" si="36"/>
        <v/>
      </c>
      <c r="B334" s="91" t="str">
        <f t="shared" si="37"/>
        <v/>
      </c>
      <c r="C334" s="92" t="str">
        <f t="shared" si="42"/>
        <v/>
      </c>
      <c r="D334" s="92" t="str">
        <f t="shared" si="43"/>
        <v/>
      </c>
      <c r="E334" s="93" t="str">
        <f t="shared" si="38"/>
        <v/>
      </c>
      <c r="F334" s="92" t="str">
        <f t="shared" si="39"/>
        <v/>
      </c>
      <c r="G334" s="92" t="str">
        <f t="shared" si="40"/>
        <v/>
      </c>
      <c r="H334" s="92" t="str">
        <f t="shared" si="44"/>
        <v/>
      </c>
      <c r="I334" s="92" t="str">
        <f t="shared" si="41"/>
        <v/>
      </c>
      <c r="J334" s="95"/>
      <c r="K334" s="95"/>
      <c r="L334" s="95"/>
      <c r="M334" s="95"/>
      <c r="N334" s="95"/>
    </row>
    <row r="335" spans="1:14" x14ac:dyDescent="0.2">
      <c r="A335" s="96" t="str">
        <f t="shared" si="36"/>
        <v/>
      </c>
      <c r="B335" s="91" t="str">
        <f t="shared" si="37"/>
        <v/>
      </c>
      <c r="C335" s="92" t="str">
        <f t="shared" si="42"/>
        <v/>
      </c>
      <c r="D335" s="92" t="str">
        <f t="shared" si="43"/>
        <v/>
      </c>
      <c r="E335" s="93" t="str">
        <f t="shared" si="38"/>
        <v/>
      </c>
      <c r="F335" s="92" t="str">
        <f t="shared" si="39"/>
        <v/>
      </c>
      <c r="G335" s="92" t="str">
        <f t="shared" si="40"/>
        <v/>
      </c>
      <c r="H335" s="92" t="str">
        <f t="shared" si="44"/>
        <v/>
      </c>
      <c r="I335" s="92" t="str">
        <f t="shared" si="41"/>
        <v/>
      </c>
      <c r="J335" s="95"/>
      <c r="K335" s="95"/>
      <c r="L335" s="95"/>
      <c r="M335" s="95"/>
      <c r="N335" s="95"/>
    </row>
    <row r="336" spans="1:14" x14ac:dyDescent="0.2">
      <c r="A336" s="96" t="str">
        <f t="shared" si="36"/>
        <v/>
      </c>
      <c r="B336" s="91" t="str">
        <f t="shared" si="37"/>
        <v/>
      </c>
      <c r="C336" s="92" t="str">
        <f t="shared" si="42"/>
        <v/>
      </c>
      <c r="D336" s="92" t="str">
        <f t="shared" si="43"/>
        <v/>
      </c>
      <c r="E336" s="93" t="str">
        <f t="shared" si="38"/>
        <v/>
      </c>
      <c r="F336" s="92" t="str">
        <f t="shared" si="39"/>
        <v/>
      </c>
      <c r="G336" s="92" t="str">
        <f t="shared" si="40"/>
        <v/>
      </c>
      <c r="H336" s="92" t="str">
        <f t="shared" si="44"/>
        <v/>
      </c>
      <c r="I336" s="92" t="str">
        <f t="shared" si="41"/>
        <v/>
      </c>
      <c r="J336" s="95"/>
      <c r="K336" s="95"/>
      <c r="L336" s="95"/>
      <c r="M336" s="95"/>
      <c r="N336" s="95"/>
    </row>
    <row r="337" spans="1:14" x14ac:dyDescent="0.2">
      <c r="A337" s="96" t="str">
        <f t="shared" si="36"/>
        <v/>
      </c>
      <c r="B337" s="91" t="str">
        <f t="shared" si="37"/>
        <v/>
      </c>
      <c r="C337" s="92" t="str">
        <f t="shared" si="42"/>
        <v/>
      </c>
      <c r="D337" s="92" t="str">
        <f t="shared" si="43"/>
        <v/>
      </c>
      <c r="E337" s="93" t="str">
        <f t="shared" si="38"/>
        <v/>
      </c>
      <c r="F337" s="92" t="str">
        <f t="shared" si="39"/>
        <v/>
      </c>
      <c r="G337" s="92" t="str">
        <f t="shared" si="40"/>
        <v/>
      </c>
      <c r="H337" s="92" t="str">
        <f t="shared" si="44"/>
        <v/>
      </c>
      <c r="I337" s="92" t="str">
        <f t="shared" si="41"/>
        <v/>
      </c>
      <c r="J337" s="95"/>
      <c r="K337" s="95"/>
      <c r="L337" s="95"/>
      <c r="M337" s="95"/>
      <c r="N337" s="95"/>
    </row>
    <row r="338" spans="1:14" x14ac:dyDescent="0.2">
      <c r="A338" s="96" t="str">
        <f t="shared" si="36"/>
        <v/>
      </c>
      <c r="B338" s="91" t="str">
        <f t="shared" si="37"/>
        <v/>
      </c>
      <c r="C338" s="92" t="str">
        <f t="shared" si="42"/>
        <v/>
      </c>
      <c r="D338" s="92" t="str">
        <f t="shared" si="43"/>
        <v/>
      </c>
      <c r="E338" s="93" t="str">
        <f t="shared" si="38"/>
        <v/>
      </c>
      <c r="F338" s="92" t="str">
        <f t="shared" si="39"/>
        <v/>
      </c>
      <c r="G338" s="92" t="str">
        <f t="shared" si="40"/>
        <v/>
      </c>
      <c r="H338" s="92" t="str">
        <f t="shared" si="44"/>
        <v/>
      </c>
      <c r="I338" s="92" t="str">
        <f t="shared" si="41"/>
        <v/>
      </c>
      <c r="J338" s="95"/>
      <c r="K338" s="95"/>
      <c r="L338" s="95"/>
      <c r="M338" s="95"/>
      <c r="N338" s="95"/>
    </row>
    <row r="339" spans="1:14" x14ac:dyDescent="0.2">
      <c r="A339" s="96" t="str">
        <f t="shared" ref="A339:A377" si="45">IF(Values_Entered,A338+1,"")</f>
        <v/>
      </c>
      <c r="B339" s="91" t="str">
        <f t="shared" ref="B339:B377" si="46">IF(Pay_Num&lt;&gt;"",DATE(YEAR(B338),MONTH(B338)+1,DAY(B338)),"")</f>
        <v/>
      </c>
      <c r="C339" s="92" t="str">
        <f t="shared" si="42"/>
        <v/>
      </c>
      <c r="D339" s="92" t="str">
        <f t="shared" si="43"/>
        <v/>
      </c>
      <c r="E339" s="93" t="str">
        <f t="shared" ref="E339:E377" si="47">IF(Pay_Num&lt;&gt;"",Scheduled_Extra_Payments,"")</f>
        <v/>
      </c>
      <c r="F339" s="92" t="str">
        <f t="shared" ref="F339:F377" si="48">IF(Pay_Num&lt;&gt;"",Sched_Pay+Extra_Pay,"")</f>
        <v/>
      </c>
      <c r="G339" s="92" t="str">
        <f t="shared" ref="G339:G377" si="49">IF(Pay_Num&lt;&gt;"",Total_Pay-Int,"")</f>
        <v/>
      </c>
      <c r="H339" s="92" t="str">
        <f t="shared" si="44"/>
        <v/>
      </c>
      <c r="I339" s="92" t="str">
        <f t="shared" ref="I339:I377" si="50">IF(Pay_Num&lt;&gt;"",Beg_Bal-Princ,"")</f>
        <v/>
      </c>
      <c r="J339" s="95"/>
      <c r="K339" s="95"/>
      <c r="L339" s="95"/>
      <c r="M339" s="95"/>
      <c r="N339" s="95"/>
    </row>
    <row r="340" spans="1:14" x14ac:dyDescent="0.2">
      <c r="A340" s="96" t="str">
        <f t="shared" si="45"/>
        <v/>
      </c>
      <c r="B340" s="91" t="str">
        <f t="shared" si="46"/>
        <v/>
      </c>
      <c r="C340" s="92" t="str">
        <f t="shared" ref="C340:C377" si="51">IF(Pay_Num&lt;&gt;"",I339,"")</f>
        <v/>
      </c>
      <c r="D340" s="92" t="str">
        <f t="shared" ref="D340:D377" si="52">IF(Pay_Num&lt;&gt;"",Scheduled_Monthly_Payment,"")</f>
        <v/>
      </c>
      <c r="E340" s="93" t="str">
        <f t="shared" si="47"/>
        <v/>
      </c>
      <c r="F340" s="92" t="str">
        <f t="shared" si="48"/>
        <v/>
      </c>
      <c r="G340" s="92" t="str">
        <f t="shared" si="49"/>
        <v/>
      </c>
      <c r="H340" s="92" t="str">
        <f t="shared" ref="H340:H377" si="53">IF(Pay_Num&lt;&gt;"",Beg_Bal*Interest_Rate/12,"")</f>
        <v/>
      </c>
      <c r="I340" s="92" t="str">
        <f t="shared" si="50"/>
        <v/>
      </c>
      <c r="J340" s="95"/>
      <c r="K340" s="95"/>
      <c r="L340" s="95"/>
      <c r="M340" s="95"/>
      <c r="N340" s="95"/>
    </row>
    <row r="341" spans="1:14" x14ac:dyDescent="0.2">
      <c r="A341" s="96" t="str">
        <f t="shared" si="45"/>
        <v/>
      </c>
      <c r="B341" s="91" t="str">
        <f t="shared" si="46"/>
        <v/>
      </c>
      <c r="C341" s="92" t="str">
        <f t="shared" si="51"/>
        <v/>
      </c>
      <c r="D341" s="92" t="str">
        <f t="shared" si="52"/>
        <v/>
      </c>
      <c r="E341" s="93" t="str">
        <f t="shared" si="47"/>
        <v/>
      </c>
      <c r="F341" s="92" t="str">
        <f t="shared" si="48"/>
        <v/>
      </c>
      <c r="G341" s="92" t="str">
        <f t="shared" si="49"/>
        <v/>
      </c>
      <c r="H341" s="92" t="str">
        <f t="shared" si="53"/>
        <v/>
      </c>
      <c r="I341" s="92" t="str">
        <f t="shared" si="50"/>
        <v/>
      </c>
      <c r="J341" s="95"/>
      <c r="K341" s="95"/>
      <c r="L341" s="95"/>
      <c r="M341" s="95"/>
      <c r="N341" s="95"/>
    </row>
    <row r="342" spans="1:14" x14ac:dyDescent="0.2">
      <c r="A342" s="96" t="str">
        <f t="shared" si="45"/>
        <v/>
      </c>
      <c r="B342" s="91" t="str">
        <f t="shared" si="46"/>
        <v/>
      </c>
      <c r="C342" s="92" t="str">
        <f t="shared" si="51"/>
        <v/>
      </c>
      <c r="D342" s="92" t="str">
        <f t="shared" si="52"/>
        <v/>
      </c>
      <c r="E342" s="93" t="str">
        <f t="shared" si="47"/>
        <v/>
      </c>
      <c r="F342" s="92" t="str">
        <f t="shared" si="48"/>
        <v/>
      </c>
      <c r="G342" s="92" t="str">
        <f t="shared" si="49"/>
        <v/>
      </c>
      <c r="H342" s="92" t="str">
        <f t="shared" si="53"/>
        <v/>
      </c>
      <c r="I342" s="92" t="str">
        <f t="shared" si="50"/>
        <v/>
      </c>
      <c r="J342" s="95"/>
      <c r="K342" s="95"/>
      <c r="L342" s="95"/>
      <c r="M342" s="95"/>
      <c r="N342" s="95"/>
    </row>
    <row r="343" spans="1:14" x14ac:dyDescent="0.2">
      <c r="A343" s="96" t="str">
        <f t="shared" si="45"/>
        <v/>
      </c>
      <c r="B343" s="91" t="str">
        <f t="shared" si="46"/>
        <v/>
      </c>
      <c r="C343" s="92" t="str">
        <f t="shared" si="51"/>
        <v/>
      </c>
      <c r="D343" s="92" t="str">
        <f t="shared" si="52"/>
        <v/>
      </c>
      <c r="E343" s="93" t="str">
        <f t="shared" si="47"/>
        <v/>
      </c>
      <c r="F343" s="92" t="str">
        <f t="shared" si="48"/>
        <v/>
      </c>
      <c r="G343" s="92" t="str">
        <f t="shared" si="49"/>
        <v/>
      </c>
      <c r="H343" s="92" t="str">
        <f t="shared" si="53"/>
        <v/>
      </c>
      <c r="I343" s="92" t="str">
        <f t="shared" si="50"/>
        <v/>
      </c>
      <c r="J343" s="95"/>
      <c r="K343" s="95"/>
      <c r="L343" s="95"/>
      <c r="M343" s="95"/>
      <c r="N343" s="95"/>
    </row>
    <row r="344" spans="1:14" x14ac:dyDescent="0.2">
      <c r="A344" s="96" t="str">
        <f t="shared" si="45"/>
        <v/>
      </c>
      <c r="B344" s="91" t="str">
        <f t="shared" si="46"/>
        <v/>
      </c>
      <c r="C344" s="92" t="str">
        <f t="shared" si="51"/>
        <v/>
      </c>
      <c r="D344" s="92" t="str">
        <f t="shared" si="52"/>
        <v/>
      </c>
      <c r="E344" s="93" t="str">
        <f t="shared" si="47"/>
        <v/>
      </c>
      <c r="F344" s="92" t="str">
        <f t="shared" si="48"/>
        <v/>
      </c>
      <c r="G344" s="92" t="str">
        <f t="shared" si="49"/>
        <v/>
      </c>
      <c r="H344" s="92" t="str">
        <f t="shared" si="53"/>
        <v/>
      </c>
      <c r="I344" s="92" t="str">
        <f t="shared" si="50"/>
        <v/>
      </c>
      <c r="J344" s="95"/>
      <c r="K344" s="95"/>
      <c r="L344" s="95"/>
      <c r="M344" s="95"/>
      <c r="N344" s="95"/>
    </row>
    <row r="345" spans="1:14" x14ac:dyDescent="0.2">
      <c r="A345" s="96" t="str">
        <f t="shared" si="45"/>
        <v/>
      </c>
      <c r="B345" s="91" t="str">
        <f t="shared" si="46"/>
        <v/>
      </c>
      <c r="C345" s="92" t="str">
        <f t="shared" si="51"/>
        <v/>
      </c>
      <c r="D345" s="92" t="str">
        <f t="shared" si="52"/>
        <v/>
      </c>
      <c r="E345" s="93" t="str">
        <f t="shared" si="47"/>
        <v/>
      </c>
      <c r="F345" s="92" t="str">
        <f t="shared" si="48"/>
        <v/>
      </c>
      <c r="G345" s="92" t="str">
        <f t="shared" si="49"/>
        <v/>
      </c>
      <c r="H345" s="92" t="str">
        <f t="shared" si="53"/>
        <v/>
      </c>
      <c r="I345" s="92" t="str">
        <f t="shared" si="50"/>
        <v/>
      </c>
      <c r="J345" s="95"/>
      <c r="K345" s="95"/>
      <c r="L345" s="95"/>
      <c r="M345" s="95"/>
      <c r="N345" s="95"/>
    </row>
    <row r="346" spans="1:14" x14ac:dyDescent="0.2">
      <c r="A346" s="96" t="str">
        <f t="shared" si="45"/>
        <v/>
      </c>
      <c r="B346" s="91" t="str">
        <f t="shared" si="46"/>
        <v/>
      </c>
      <c r="C346" s="92" t="str">
        <f t="shared" si="51"/>
        <v/>
      </c>
      <c r="D346" s="92" t="str">
        <f t="shared" si="52"/>
        <v/>
      </c>
      <c r="E346" s="93" t="str">
        <f t="shared" si="47"/>
        <v/>
      </c>
      <c r="F346" s="92" t="str">
        <f t="shared" si="48"/>
        <v/>
      </c>
      <c r="G346" s="92" t="str">
        <f t="shared" si="49"/>
        <v/>
      </c>
      <c r="H346" s="92" t="str">
        <f t="shared" si="53"/>
        <v/>
      </c>
      <c r="I346" s="92" t="str">
        <f t="shared" si="50"/>
        <v/>
      </c>
      <c r="J346" s="95"/>
      <c r="K346" s="95"/>
      <c r="L346" s="95"/>
      <c r="M346" s="95"/>
      <c r="N346" s="95"/>
    </row>
    <row r="347" spans="1:14" x14ac:dyDescent="0.2">
      <c r="A347" s="96" t="str">
        <f t="shared" si="45"/>
        <v/>
      </c>
      <c r="B347" s="91" t="str">
        <f t="shared" si="46"/>
        <v/>
      </c>
      <c r="C347" s="92" t="str">
        <f t="shared" si="51"/>
        <v/>
      </c>
      <c r="D347" s="92" t="str">
        <f t="shared" si="52"/>
        <v/>
      </c>
      <c r="E347" s="93" t="str">
        <f t="shared" si="47"/>
        <v/>
      </c>
      <c r="F347" s="92" t="str">
        <f t="shared" si="48"/>
        <v/>
      </c>
      <c r="G347" s="92" t="str">
        <f t="shared" si="49"/>
        <v/>
      </c>
      <c r="H347" s="92" t="str">
        <f t="shared" si="53"/>
        <v/>
      </c>
      <c r="I347" s="92" t="str">
        <f t="shared" si="50"/>
        <v/>
      </c>
      <c r="J347" s="95"/>
      <c r="K347" s="95"/>
      <c r="L347" s="95"/>
      <c r="M347" s="95"/>
      <c r="N347" s="95"/>
    </row>
    <row r="348" spans="1:14" x14ac:dyDescent="0.2">
      <c r="A348" s="96" t="str">
        <f t="shared" si="45"/>
        <v/>
      </c>
      <c r="B348" s="91" t="str">
        <f t="shared" si="46"/>
        <v/>
      </c>
      <c r="C348" s="92" t="str">
        <f t="shared" si="51"/>
        <v/>
      </c>
      <c r="D348" s="92" t="str">
        <f t="shared" si="52"/>
        <v/>
      </c>
      <c r="E348" s="93" t="str">
        <f t="shared" si="47"/>
        <v/>
      </c>
      <c r="F348" s="92" t="str">
        <f t="shared" si="48"/>
        <v/>
      </c>
      <c r="G348" s="92" t="str">
        <f t="shared" si="49"/>
        <v/>
      </c>
      <c r="H348" s="92" t="str">
        <f t="shared" si="53"/>
        <v/>
      </c>
      <c r="I348" s="92" t="str">
        <f t="shared" si="50"/>
        <v/>
      </c>
      <c r="J348" s="95"/>
      <c r="K348" s="95"/>
      <c r="L348" s="95"/>
      <c r="M348" s="95"/>
      <c r="N348" s="95"/>
    </row>
    <row r="349" spans="1:14" x14ac:dyDescent="0.2">
      <c r="A349" s="96" t="str">
        <f t="shared" si="45"/>
        <v/>
      </c>
      <c r="B349" s="91" t="str">
        <f t="shared" si="46"/>
        <v/>
      </c>
      <c r="C349" s="92" t="str">
        <f t="shared" si="51"/>
        <v/>
      </c>
      <c r="D349" s="92" t="str">
        <f t="shared" si="52"/>
        <v/>
      </c>
      <c r="E349" s="93" t="str">
        <f t="shared" si="47"/>
        <v/>
      </c>
      <c r="F349" s="92" t="str">
        <f t="shared" si="48"/>
        <v/>
      </c>
      <c r="G349" s="92" t="str">
        <f t="shared" si="49"/>
        <v/>
      </c>
      <c r="H349" s="92" t="str">
        <f t="shared" si="53"/>
        <v/>
      </c>
      <c r="I349" s="92" t="str">
        <f t="shared" si="50"/>
        <v/>
      </c>
      <c r="J349" s="95"/>
      <c r="K349" s="95"/>
      <c r="L349" s="95"/>
      <c r="M349" s="95"/>
      <c r="N349" s="95"/>
    </row>
    <row r="350" spans="1:14" x14ac:dyDescent="0.2">
      <c r="A350" s="96" t="str">
        <f t="shared" si="45"/>
        <v/>
      </c>
      <c r="B350" s="91" t="str">
        <f t="shared" si="46"/>
        <v/>
      </c>
      <c r="C350" s="92" t="str">
        <f t="shared" si="51"/>
        <v/>
      </c>
      <c r="D350" s="92" t="str">
        <f t="shared" si="52"/>
        <v/>
      </c>
      <c r="E350" s="93" t="str">
        <f t="shared" si="47"/>
        <v/>
      </c>
      <c r="F350" s="92" t="str">
        <f t="shared" si="48"/>
        <v/>
      </c>
      <c r="G350" s="92" t="str">
        <f t="shared" si="49"/>
        <v/>
      </c>
      <c r="H350" s="92" t="str">
        <f t="shared" si="53"/>
        <v/>
      </c>
      <c r="I350" s="92" t="str">
        <f t="shared" si="50"/>
        <v/>
      </c>
      <c r="J350" s="95"/>
      <c r="K350" s="95"/>
      <c r="L350" s="95"/>
      <c r="M350" s="95"/>
      <c r="N350" s="95"/>
    </row>
    <row r="351" spans="1:14" x14ac:dyDescent="0.2">
      <c r="A351" s="96" t="str">
        <f t="shared" si="45"/>
        <v/>
      </c>
      <c r="B351" s="91" t="str">
        <f t="shared" si="46"/>
        <v/>
      </c>
      <c r="C351" s="92" t="str">
        <f t="shared" si="51"/>
        <v/>
      </c>
      <c r="D351" s="92" t="str">
        <f t="shared" si="52"/>
        <v/>
      </c>
      <c r="E351" s="93" t="str">
        <f t="shared" si="47"/>
        <v/>
      </c>
      <c r="F351" s="92" t="str">
        <f t="shared" si="48"/>
        <v/>
      </c>
      <c r="G351" s="92" t="str">
        <f t="shared" si="49"/>
        <v/>
      </c>
      <c r="H351" s="92" t="str">
        <f t="shared" si="53"/>
        <v/>
      </c>
      <c r="I351" s="92" t="str">
        <f t="shared" si="50"/>
        <v/>
      </c>
      <c r="J351" s="95"/>
      <c r="K351" s="95"/>
      <c r="L351" s="95"/>
      <c r="M351" s="95"/>
      <c r="N351" s="95"/>
    </row>
    <row r="352" spans="1:14" x14ac:dyDescent="0.2">
      <c r="A352" s="96" t="str">
        <f t="shared" si="45"/>
        <v/>
      </c>
      <c r="B352" s="91" t="str">
        <f t="shared" si="46"/>
        <v/>
      </c>
      <c r="C352" s="92" t="str">
        <f t="shared" si="51"/>
        <v/>
      </c>
      <c r="D352" s="92" t="str">
        <f t="shared" si="52"/>
        <v/>
      </c>
      <c r="E352" s="93" t="str">
        <f t="shared" si="47"/>
        <v/>
      </c>
      <c r="F352" s="92" t="str">
        <f t="shared" si="48"/>
        <v/>
      </c>
      <c r="G352" s="92" t="str">
        <f t="shared" si="49"/>
        <v/>
      </c>
      <c r="H352" s="92" t="str">
        <f t="shared" si="53"/>
        <v/>
      </c>
      <c r="I352" s="92" t="str">
        <f t="shared" si="50"/>
        <v/>
      </c>
      <c r="J352" s="95"/>
      <c r="K352" s="95"/>
      <c r="L352" s="95"/>
      <c r="M352" s="95"/>
      <c r="N352" s="95"/>
    </row>
    <row r="353" spans="1:14" x14ac:dyDescent="0.2">
      <c r="A353" s="96" t="str">
        <f t="shared" si="45"/>
        <v/>
      </c>
      <c r="B353" s="91" t="str">
        <f t="shared" si="46"/>
        <v/>
      </c>
      <c r="C353" s="92" t="str">
        <f t="shared" si="51"/>
        <v/>
      </c>
      <c r="D353" s="92" t="str">
        <f t="shared" si="52"/>
        <v/>
      </c>
      <c r="E353" s="93" t="str">
        <f t="shared" si="47"/>
        <v/>
      </c>
      <c r="F353" s="92" t="str">
        <f t="shared" si="48"/>
        <v/>
      </c>
      <c r="G353" s="92" t="str">
        <f t="shared" si="49"/>
        <v/>
      </c>
      <c r="H353" s="92" t="str">
        <f t="shared" si="53"/>
        <v/>
      </c>
      <c r="I353" s="92" t="str">
        <f t="shared" si="50"/>
        <v/>
      </c>
      <c r="J353" s="95"/>
      <c r="K353" s="95"/>
      <c r="L353" s="95"/>
      <c r="M353" s="95"/>
      <c r="N353" s="95"/>
    </row>
    <row r="354" spans="1:14" x14ac:dyDescent="0.2">
      <c r="A354" s="96" t="str">
        <f t="shared" si="45"/>
        <v/>
      </c>
      <c r="B354" s="91" t="str">
        <f t="shared" si="46"/>
        <v/>
      </c>
      <c r="C354" s="92" t="str">
        <f t="shared" si="51"/>
        <v/>
      </c>
      <c r="D354" s="92" t="str">
        <f t="shared" si="52"/>
        <v/>
      </c>
      <c r="E354" s="93" t="str">
        <f t="shared" si="47"/>
        <v/>
      </c>
      <c r="F354" s="92" t="str">
        <f t="shared" si="48"/>
        <v/>
      </c>
      <c r="G354" s="92" t="str">
        <f t="shared" si="49"/>
        <v/>
      </c>
      <c r="H354" s="92" t="str">
        <f t="shared" si="53"/>
        <v/>
      </c>
      <c r="I354" s="92" t="str">
        <f t="shared" si="50"/>
        <v/>
      </c>
      <c r="J354" s="95"/>
      <c r="K354" s="95"/>
      <c r="L354" s="95"/>
      <c r="M354" s="95"/>
      <c r="N354" s="95"/>
    </row>
    <row r="355" spans="1:14" x14ac:dyDescent="0.2">
      <c r="A355" s="96" t="str">
        <f t="shared" si="45"/>
        <v/>
      </c>
      <c r="B355" s="91" t="str">
        <f t="shared" si="46"/>
        <v/>
      </c>
      <c r="C355" s="92" t="str">
        <f t="shared" si="51"/>
        <v/>
      </c>
      <c r="D355" s="92" t="str">
        <f t="shared" si="52"/>
        <v/>
      </c>
      <c r="E355" s="93" t="str">
        <f t="shared" si="47"/>
        <v/>
      </c>
      <c r="F355" s="92" t="str">
        <f t="shared" si="48"/>
        <v/>
      </c>
      <c r="G355" s="92" t="str">
        <f t="shared" si="49"/>
        <v/>
      </c>
      <c r="H355" s="92" t="str">
        <f t="shared" si="53"/>
        <v/>
      </c>
      <c r="I355" s="92" t="str">
        <f t="shared" si="50"/>
        <v/>
      </c>
      <c r="J355" s="95"/>
      <c r="K355" s="95"/>
      <c r="L355" s="95"/>
      <c r="M355" s="95"/>
      <c r="N355" s="95"/>
    </row>
    <row r="356" spans="1:14" x14ac:dyDescent="0.2">
      <c r="A356" s="96" t="str">
        <f t="shared" si="45"/>
        <v/>
      </c>
      <c r="B356" s="91" t="str">
        <f t="shared" si="46"/>
        <v/>
      </c>
      <c r="C356" s="92" t="str">
        <f t="shared" si="51"/>
        <v/>
      </c>
      <c r="D356" s="92" t="str">
        <f t="shared" si="52"/>
        <v/>
      </c>
      <c r="E356" s="93" t="str">
        <f t="shared" si="47"/>
        <v/>
      </c>
      <c r="F356" s="92" t="str">
        <f t="shared" si="48"/>
        <v/>
      </c>
      <c r="G356" s="92" t="str">
        <f t="shared" si="49"/>
        <v/>
      </c>
      <c r="H356" s="92" t="str">
        <f t="shared" si="53"/>
        <v/>
      </c>
      <c r="I356" s="92" t="str">
        <f t="shared" si="50"/>
        <v/>
      </c>
      <c r="J356" s="95"/>
      <c r="K356" s="95"/>
      <c r="L356" s="95"/>
      <c r="M356" s="95"/>
      <c r="N356" s="95"/>
    </row>
    <row r="357" spans="1:14" x14ac:dyDescent="0.2">
      <c r="A357" s="96" t="str">
        <f t="shared" si="45"/>
        <v/>
      </c>
      <c r="B357" s="91" t="str">
        <f t="shared" si="46"/>
        <v/>
      </c>
      <c r="C357" s="92" t="str">
        <f t="shared" si="51"/>
        <v/>
      </c>
      <c r="D357" s="92" t="str">
        <f t="shared" si="52"/>
        <v/>
      </c>
      <c r="E357" s="93" t="str">
        <f t="shared" si="47"/>
        <v/>
      </c>
      <c r="F357" s="92" t="str">
        <f t="shared" si="48"/>
        <v/>
      </c>
      <c r="G357" s="92" t="str">
        <f t="shared" si="49"/>
        <v/>
      </c>
      <c r="H357" s="92" t="str">
        <f t="shared" si="53"/>
        <v/>
      </c>
      <c r="I357" s="92" t="str">
        <f t="shared" si="50"/>
        <v/>
      </c>
      <c r="J357" s="95"/>
      <c r="K357" s="95"/>
      <c r="L357" s="95"/>
      <c r="M357" s="95"/>
      <c r="N357" s="95"/>
    </row>
    <row r="358" spans="1:14" x14ac:dyDescent="0.2">
      <c r="A358" s="96" t="str">
        <f t="shared" si="45"/>
        <v/>
      </c>
      <c r="B358" s="91" t="str">
        <f t="shared" si="46"/>
        <v/>
      </c>
      <c r="C358" s="92" t="str">
        <f t="shared" si="51"/>
        <v/>
      </c>
      <c r="D358" s="92" t="str">
        <f t="shared" si="52"/>
        <v/>
      </c>
      <c r="E358" s="93" t="str">
        <f t="shared" si="47"/>
        <v/>
      </c>
      <c r="F358" s="92" t="str">
        <f t="shared" si="48"/>
        <v/>
      </c>
      <c r="G358" s="92" t="str">
        <f t="shared" si="49"/>
        <v/>
      </c>
      <c r="H358" s="92" t="str">
        <f t="shared" si="53"/>
        <v/>
      </c>
      <c r="I358" s="92" t="str">
        <f t="shared" si="50"/>
        <v/>
      </c>
      <c r="J358" s="95"/>
      <c r="K358" s="95"/>
      <c r="L358" s="95"/>
      <c r="M358" s="95"/>
      <c r="N358" s="95"/>
    </row>
    <row r="359" spans="1:14" x14ac:dyDescent="0.2">
      <c r="A359" s="96" t="str">
        <f t="shared" si="45"/>
        <v/>
      </c>
      <c r="B359" s="91" t="str">
        <f t="shared" si="46"/>
        <v/>
      </c>
      <c r="C359" s="92" t="str">
        <f t="shared" si="51"/>
        <v/>
      </c>
      <c r="D359" s="92" t="str">
        <f t="shared" si="52"/>
        <v/>
      </c>
      <c r="E359" s="93" t="str">
        <f t="shared" si="47"/>
        <v/>
      </c>
      <c r="F359" s="92" t="str">
        <f t="shared" si="48"/>
        <v/>
      </c>
      <c r="G359" s="92" t="str">
        <f t="shared" si="49"/>
        <v/>
      </c>
      <c r="H359" s="92" t="str">
        <f t="shared" si="53"/>
        <v/>
      </c>
      <c r="I359" s="92" t="str">
        <f t="shared" si="50"/>
        <v/>
      </c>
      <c r="J359" s="95"/>
      <c r="K359" s="95"/>
      <c r="L359" s="95"/>
      <c r="M359" s="95"/>
      <c r="N359" s="95"/>
    </row>
    <row r="360" spans="1:14" x14ac:dyDescent="0.2">
      <c r="A360" s="96" t="str">
        <f t="shared" si="45"/>
        <v/>
      </c>
      <c r="B360" s="91" t="str">
        <f t="shared" si="46"/>
        <v/>
      </c>
      <c r="C360" s="92" t="str">
        <f t="shared" si="51"/>
        <v/>
      </c>
      <c r="D360" s="92" t="str">
        <f t="shared" si="52"/>
        <v/>
      </c>
      <c r="E360" s="93" t="str">
        <f t="shared" si="47"/>
        <v/>
      </c>
      <c r="F360" s="92" t="str">
        <f t="shared" si="48"/>
        <v/>
      </c>
      <c r="G360" s="92" t="str">
        <f t="shared" si="49"/>
        <v/>
      </c>
      <c r="H360" s="92" t="str">
        <f t="shared" si="53"/>
        <v/>
      </c>
      <c r="I360" s="92" t="str">
        <f t="shared" si="50"/>
        <v/>
      </c>
      <c r="J360" s="95"/>
      <c r="K360" s="95"/>
      <c r="L360" s="95"/>
      <c r="M360" s="95"/>
      <c r="N360" s="95"/>
    </row>
    <row r="361" spans="1:14" x14ac:dyDescent="0.2">
      <c r="A361" s="96" t="str">
        <f t="shared" si="45"/>
        <v/>
      </c>
      <c r="B361" s="91" t="str">
        <f t="shared" si="46"/>
        <v/>
      </c>
      <c r="C361" s="92" t="str">
        <f t="shared" si="51"/>
        <v/>
      </c>
      <c r="D361" s="92" t="str">
        <f t="shared" si="52"/>
        <v/>
      </c>
      <c r="E361" s="93" t="str">
        <f t="shared" si="47"/>
        <v/>
      </c>
      <c r="F361" s="92" t="str">
        <f t="shared" si="48"/>
        <v/>
      </c>
      <c r="G361" s="92" t="str">
        <f t="shared" si="49"/>
        <v/>
      </c>
      <c r="H361" s="92" t="str">
        <f t="shared" si="53"/>
        <v/>
      </c>
      <c r="I361" s="92" t="str">
        <f t="shared" si="50"/>
        <v/>
      </c>
      <c r="J361" s="95"/>
      <c r="K361" s="95"/>
      <c r="L361" s="95"/>
      <c r="M361" s="95"/>
      <c r="N361" s="95"/>
    </row>
    <row r="362" spans="1:14" x14ac:dyDescent="0.2">
      <c r="A362" s="96" t="str">
        <f t="shared" si="45"/>
        <v/>
      </c>
      <c r="B362" s="91" t="str">
        <f t="shared" si="46"/>
        <v/>
      </c>
      <c r="C362" s="92" t="str">
        <f t="shared" si="51"/>
        <v/>
      </c>
      <c r="D362" s="92" t="str">
        <f t="shared" si="52"/>
        <v/>
      </c>
      <c r="E362" s="93" t="str">
        <f t="shared" si="47"/>
        <v/>
      </c>
      <c r="F362" s="92" t="str">
        <f t="shared" si="48"/>
        <v/>
      </c>
      <c r="G362" s="92" t="str">
        <f t="shared" si="49"/>
        <v/>
      </c>
      <c r="H362" s="92" t="str">
        <f t="shared" si="53"/>
        <v/>
      </c>
      <c r="I362" s="92" t="str">
        <f t="shared" si="50"/>
        <v/>
      </c>
      <c r="J362" s="95"/>
      <c r="K362" s="95"/>
      <c r="L362" s="95"/>
      <c r="M362" s="95"/>
      <c r="N362" s="95"/>
    </row>
    <row r="363" spans="1:14" x14ac:dyDescent="0.2">
      <c r="A363" s="96" t="str">
        <f t="shared" si="45"/>
        <v/>
      </c>
      <c r="B363" s="91" t="str">
        <f t="shared" si="46"/>
        <v/>
      </c>
      <c r="C363" s="92" t="str">
        <f t="shared" si="51"/>
        <v/>
      </c>
      <c r="D363" s="92" t="str">
        <f t="shared" si="52"/>
        <v/>
      </c>
      <c r="E363" s="93" t="str">
        <f t="shared" si="47"/>
        <v/>
      </c>
      <c r="F363" s="92" t="str">
        <f t="shared" si="48"/>
        <v/>
      </c>
      <c r="G363" s="92" t="str">
        <f t="shared" si="49"/>
        <v/>
      </c>
      <c r="H363" s="92" t="str">
        <f t="shared" si="53"/>
        <v/>
      </c>
      <c r="I363" s="92" t="str">
        <f t="shared" si="50"/>
        <v/>
      </c>
      <c r="J363" s="95"/>
      <c r="K363" s="95"/>
      <c r="L363" s="95"/>
      <c r="M363" s="95"/>
      <c r="N363" s="95"/>
    </row>
    <row r="364" spans="1:14" x14ac:dyDescent="0.2">
      <c r="A364" s="96" t="str">
        <f t="shared" si="45"/>
        <v/>
      </c>
      <c r="B364" s="91" t="str">
        <f t="shared" si="46"/>
        <v/>
      </c>
      <c r="C364" s="92" t="str">
        <f t="shared" si="51"/>
        <v/>
      </c>
      <c r="D364" s="92" t="str">
        <f t="shared" si="52"/>
        <v/>
      </c>
      <c r="E364" s="93" t="str">
        <f t="shared" si="47"/>
        <v/>
      </c>
      <c r="F364" s="92" t="str">
        <f t="shared" si="48"/>
        <v/>
      </c>
      <c r="G364" s="92" t="str">
        <f t="shared" si="49"/>
        <v/>
      </c>
      <c r="H364" s="92" t="str">
        <f t="shared" si="53"/>
        <v/>
      </c>
      <c r="I364" s="92" t="str">
        <f t="shared" si="50"/>
        <v/>
      </c>
      <c r="J364" s="95"/>
      <c r="K364" s="95"/>
      <c r="L364" s="95"/>
      <c r="M364" s="95"/>
      <c r="N364" s="95"/>
    </row>
    <row r="365" spans="1:14" x14ac:dyDescent="0.2">
      <c r="A365" s="96" t="str">
        <f t="shared" si="45"/>
        <v/>
      </c>
      <c r="B365" s="91" t="str">
        <f t="shared" si="46"/>
        <v/>
      </c>
      <c r="C365" s="92" t="str">
        <f t="shared" si="51"/>
        <v/>
      </c>
      <c r="D365" s="92" t="str">
        <f t="shared" si="52"/>
        <v/>
      </c>
      <c r="E365" s="93" t="str">
        <f t="shared" si="47"/>
        <v/>
      </c>
      <c r="F365" s="92" t="str">
        <f t="shared" si="48"/>
        <v/>
      </c>
      <c r="G365" s="92" t="str">
        <f t="shared" si="49"/>
        <v/>
      </c>
      <c r="H365" s="92" t="str">
        <f t="shared" si="53"/>
        <v/>
      </c>
      <c r="I365" s="92" t="str">
        <f t="shared" si="50"/>
        <v/>
      </c>
      <c r="J365" s="95"/>
      <c r="K365" s="95"/>
      <c r="L365" s="95"/>
      <c r="M365" s="95"/>
      <c r="N365" s="95"/>
    </row>
    <row r="366" spans="1:14" x14ac:dyDescent="0.2">
      <c r="A366" s="96" t="str">
        <f t="shared" si="45"/>
        <v/>
      </c>
      <c r="B366" s="91" t="str">
        <f t="shared" si="46"/>
        <v/>
      </c>
      <c r="C366" s="92" t="str">
        <f t="shared" si="51"/>
        <v/>
      </c>
      <c r="D366" s="92" t="str">
        <f t="shared" si="52"/>
        <v/>
      </c>
      <c r="E366" s="93" t="str">
        <f t="shared" si="47"/>
        <v/>
      </c>
      <c r="F366" s="92" t="str">
        <f t="shared" si="48"/>
        <v/>
      </c>
      <c r="G366" s="92" t="str">
        <f t="shared" si="49"/>
        <v/>
      </c>
      <c r="H366" s="92" t="str">
        <f t="shared" si="53"/>
        <v/>
      </c>
      <c r="I366" s="92" t="str">
        <f t="shared" si="50"/>
        <v/>
      </c>
      <c r="J366" s="95"/>
      <c r="K366" s="95"/>
      <c r="L366" s="95"/>
      <c r="M366" s="95"/>
      <c r="N366" s="95"/>
    </row>
    <row r="367" spans="1:14" x14ac:dyDescent="0.2">
      <c r="A367" s="96" t="str">
        <f t="shared" si="45"/>
        <v/>
      </c>
      <c r="B367" s="91" t="str">
        <f t="shared" si="46"/>
        <v/>
      </c>
      <c r="C367" s="92" t="str">
        <f t="shared" si="51"/>
        <v/>
      </c>
      <c r="D367" s="92" t="str">
        <f t="shared" si="52"/>
        <v/>
      </c>
      <c r="E367" s="93" t="str">
        <f t="shared" si="47"/>
        <v/>
      </c>
      <c r="F367" s="92" t="str">
        <f t="shared" si="48"/>
        <v/>
      </c>
      <c r="G367" s="92" t="str">
        <f t="shared" si="49"/>
        <v/>
      </c>
      <c r="H367" s="92" t="str">
        <f t="shared" si="53"/>
        <v/>
      </c>
      <c r="I367" s="92" t="str">
        <f t="shared" si="50"/>
        <v/>
      </c>
      <c r="J367" s="95"/>
      <c r="K367" s="95"/>
      <c r="L367" s="95"/>
      <c r="M367" s="95"/>
      <c r="N367" s="95"/>
    </row>
    <row r="368" spans="1:14" x14ac:dyDescent="0.2">
      <c r="A368" s="96" t="str">
        <f t="shared" si="45"/>
        <v/>
      </c>
      <c r="B368" s="91" t="str">
        <f t="shared" si="46"/>
        <v/>
      </c>
      <c r="C368" s="92" t="str">
        <f t="shared" si="51"/>
        <v/>
      </c>
      <c r="D368" s="92" t="str">
        <f t="shared" si="52"/>
        <v/>
      </c>
      <c r="E368" s="93" t="str">
        <f t="shared" si="47"/>
        <v/>
      </c>
      <c r="F368" s="92" t="str">
        <f t="shared" si="48"/>
        <v/>
      </c>
      <c r="G368" s="92" t="str">
        <f t="shared" si="49"/>
        <v/>
      </c>
      <c r="H368" s="92" t="str">
        <f t="shared" si="53"/>
        <v/>
      </c>
      <c r="I368" s="92" t="str">
        <f t="shared" si="50"/>
        <v/>
      </c>
      <c r="J368" s="95"/>
      <c r="K368" s="95"/>
      <c r="L368" s="95"/>
      <c r="M368" s="95"/>
      <c r="N368" s="95"/>
    </row>
    <row r="369" spans="1:14" x14ac:dyDescent="0.2">
      <c r="A369" s="96" t="str">
        <f t="shared" si="45"/>
        <v/>
      </c>
      <c r="B369" s="91" t="str">
        <f t="shared" si="46"/>
        <v/>
      </c>
      <c r="C369" s="92" t="str">
        <f t="shared" si="51"/>
        <v/>
      </c>
      <c r="D369" s="92" t="str">
        <f t="shared" si="52"/>
        <v/>
      </c>
      <c r="E369" s="93" t="str">
        <f t="shared" si="47"/>
        <v/>
      </c>
      <c r="F369" s="92" t="str">
        <f t="shared" si="48"/>
        <v/>
      </c>
      <c r="G369" s="92" t="str">
        <f t="shared" si="49"/>
        <v/>
      </c>
      <c r="H369" s="92" t="str">
        <f t="shared" si="53"/>
        <v/>
      </c>
      <c r="I369" s="92" t="str">
        <f t="shared" si="50"/>
        <v/>
      </c>
      <c r="J369" s="95"/>
      <c r="K369" s="95"/>
      <c r="L369" s="95"/>
      <c r="M369" s="95"/>
      <c r="N369" s="95"/>
    </row>
    <row r="370" spans="1:14" x14ac:dyDescent="0.2">
      <c r="A370" s="96" t="str">
        <f t="shared" si="45"/>
        <v/>
      </c>
      <c r="B370" s="91" t="str">
        <f t="shared" si="46"/>
        <v/>
      </c>
      <c r="C370" s="92" t="str">
        <f t="shared" si="51"/>
        <v/>
      </c>
      <c r="D370" s="92" t="str">
        <f t="shared" si="52"/>
        <v/>
      </c>
      <c r="E370" s="93" t="str">
        <f t="shared" si="47"/>
        <v/>
      </c>
      <c r="F370" s="92" t="str">
        <f t="shared" si="48"/>
        <v/>
      </c>
      <c r="G370" s="92" t="str">
        <f t="shared" si="49"/>
        <v/>
      </c>
      <c r="H370" s="92" t="str">
        <f t="shared" si="53"/>
        <v/>
      </c>
      <c r="I370" s="92" t="str">
        <f t="shared" si="50"/>
        <v/>
      </c>
      <c r="J370" s="95"/>
      <c r="K370" s="95"/>
      <c r="L370" s="95"/>
      <c r="M370" s="95"/>
      <c r="N370" s="95"/>
    </row>
    <row r="371" spans="1:14" x14ac:dyDescent="0.2">
      <c r="A371" s="96" t="str">
        <f t="shared" si="45"/>
        <v/>
      </c>
      <c r="B371" s="91" t="str">
        <f t="shared" si="46"/>
        <v/>
      </c>
      <c r="C371" s="92" t="str">
        <f t="shared" si="51"/>
        <v/>
      </c>
      <c r="D371" s="92" t="str">
        <f t="shared" si="52"/>
        <v/>
      </c>
      <c r="E371" s="93" t="str">
        <f t="shared" si="47"/>
        <v/>
      </c>
      <c r="F371" s="92" t="str">
        <f t="shared" si="48"/>
        <v/>
      </c>
      <c r="G371" s="92" t="str">
        <f t="shared" si="49"/>
        <v/>
      </c>
      <c r="H371" s="92" t="str">
        <f t="shared" si="53"/>
        <v/>
      </c>
      <c r="I371" s="92" t="str">
        <f t="shared" si="50"/>
        <v/>
      </c>
      <c r="J371" s="95"/>
      <c r="K371" s="95"/>
      <c r="L371" s="95"/>
      <c r="M371" s="95"/>
      <c r="N371" s="95"/>
    </row>
    <row r="372" spans="1:14" x14ac:dyDescent="0.2">
      <c r="A372" s="96" t="str">
        <f t="shared" si="45"/>
        <v/>
      </c>
      <c r="B372" s="91" t="str">
        <f t="shared" si="46"/>
        <v/>
      </c>
      <c r="C372" s="92" t="str">
        <f t="shared" si="51"/>
        <v/>
      </c>
      <c r="D372" s="92" t="str">
        <f t="shared" si="52"/>
        <v/>
      </c>
      <c r="E372" s="93" t="str">
        <f t="shared" si="47"/>
        <v/>
      </c>
      <c r="F372" s="92" t="str">
        <f t="shared" si="48"/>
        <v/>
      </c>
      <c r="G372" s="92" t="str">
        <f t="shared" si="49"/>
        <v/>
      </c>
      <c r="H372" s="92" t="str">
        <f t="shared" si="53"/>
        <v/>
      </c>
      <c r="I372" s="92" t="str">
        <f t="shared" si="50"/>
        <v/>
      </c>
      <c r="J372" s="95"/>
      <c r="K372" s="95"/>
      <c r="L372" s="95"/>
      <c r="M372" s="95"/>
      <c r="N372" s="95"/>
    </row>
    <row r="373" spans="1:14" x14ac:dyDescent="0.2">
      <c r="A373" s="96" t="str">
        <f t="shared" si="45"/>
        <v/>
      </c>
      <c r="B373" s="91" t="str">
        <f t="shared" si="46"/>
        <v/>
      </c>
      <c r="C373" s="92" t="str">
        <f t="shared" si="51"/>
        <v/>
      </c>
      <c r="D373" s="92" t="str">
        <f t="shared" si="52"/>
        <v/>
      </c>
      <c r="E373" s="93" t="str">
        <f t="shared" si="47"/>
        <v/>
      </c>
      <c r="F373" s="92" t="str">
        <f t="shared" si="48"/>
        <v/>
      </c>
      <c r="G373" s="92" t="str">
        <f t="shared" si="49"/>
        <v/>
      </c>
      <c r="H373" s="92" t="str">
        <f t="shared" si="53"/>
        <v/>
      </c>
      <c r="I373" s="92" t="str">
        <f t="shared" si="50"/>
        <v/>
      </c>
      <c r="J373" s="95"/>
      <c r="K373" s="95"/>
      <c r="L373" s="95"/>
      <c r="M373" s="95"/>
      <c r="N373" s="95"/>
    </row>
    <row r="374" spans="1:14" x14ac:dyDescent="0.2">
      <c r="A374" s="96" t="str">
        <f t="shared" si="45"/>
        <v/>
      </c>
      <c r="B374" s="91" t="str">
        <f t="shared" si="46"/>
        <v/>
      </c>
      <c r="C374" s="92" t="str">
        <f t="shared" si="51"/>
        <v/>
      </c>
      <c r="D374" s="92" t="str">
        <f t="shared" si="52"/>
        <v/>
      </c>
      <c r="E374" s="93" t="str">
        <f t="shared" si="47"/>
        <v/>
      </c>
      <c r="F374" s="92" t="str">
        <f t="shared" si="48"/>
        <v/>
      </c>
      <c r="G374" s="92" t="str">
        <f t="shared" si="49"/>
        <v/>
      </c>
      <c r="H374" s="92" t="str">
        <f t="shared" si="53"/>
        <v/>
      </c>
      <c r="I374" s="92" t="str">
        <f t="shared" si="50"/>
        <v/>
      </c>
      <c r="J374" s="95"/>
      <c r="K374" s="95"/>
      <c r="L374" s="95"/>
      <c r="M374" s="95"/>
      <c r="N374" s="95"/>
    </row>
    <row r="375" spans="1:14" x14ac:dyDescent="0.2">
      <c r="A375" s="96" t="str">
        <f t="shared" si="45"/>
        <v/>
      </c>
      <c r="B375" s="91" t="str">
        <f t="shared" si="46"/>
        <v/>
      </c>
      <c r="C375" s="92" t="str">
        <f t="shared" si="51"/>
        <v/>
      </c>
      <c r="D375" s="92" t="str">
        <f t="shared" si="52"/>
        <v/>
      </c>
      <c r="E375" s="93" t="str">
        <f t="shared" si="47"/>
        <v/>
      </c>
      <c r="F375" s="92" t="str">
        <f t="shared" si="48"/>
        <v/>
      </c>
      <c r="G375" s="92" t="str">
        <f t="shared" si="49"/>
        <v/>
      </c>
      <c r="H375" s="92" t="str">
        <f t="shared" si="53"/>
        <v/>
      </c>
      <c r="I375" s="92" t="str">
        <f t="shared" si="50"/>
        <v/>
      </c>
      <c r="J375" s="95"/>
      <c r="K375" s="95"/>
      <c r="L375" s="95"/>
      <c r="M375" s="95"/>
      <c r="N375" s="95"/>
    </row>
    <row r="376" spans="1:14" x14ac:dyDescent="0.2">
      <c r="A376" s="96" t="str">
        <f t="shared" si="45"/>
        <v/>
      </c>
      <c r="B376" s="91" t="str">
        <f t="shared" si="46"/>
        <v/>
      </c>
      <c r="C376" s="92" t="str">
        <f t="shared" si="51"/>
        <v/>
      </c>
      <c r="D376" s="92" t="str">
        <f t="shared" si="52"/>
        <v/>
      </c>
      <c r="E376" s="93" t="str">
        <f t="shared" si="47"/>
        <v/>
      </c>
      <c r="F376" s="92" t="str">
        <f t="shared" si="48"/>
        <v/>
      </c>
      <c r="G376" s="92" t="str">
        <f t="shared" si="49"/>
        <v/>
      </c>
      <c r="H376" s="92" t="str">
        <f t="shared" si="53"/>
        <v/>
      </c>
      <c r="I376" s="92" t="str">
        <f t="shared" si="50"/>
        <v/>
      </c>
      <c r="J376" s="95"/>
      <c r="K376" s="95"/>
      <c r="L376" s="95"/>
      <c r="M376" s="95"/>
      <c r="N376" s="95"/>
    </row>
    <row r="377" spans="1:14" x14ac:dyDescent="0.2">
      <c r="A377" s="96" t="str">
        <f t="shared" si="45"/>
        <v/>
      </c>
      <c r="B377" s="91" t="str">
        <f t="shared" si="46"/>
        <v/>
      </c>
      <c r="C377" s="92" t="str">
        <f t="shared" si="51"/>
        <v/>
      </c>
      <c r="D377" s="92" t="str">
        <f t="shared" si="52"/>
        <v/>
      </c>
      <c r="E377" s="93" t="str">
        <f t="shared" si="47"/>
        <v/>
      </c>
      <c r="F377" s="92" t="str">
        <f t="shared" si="48"/>
        <v/>
      </c>
      <c r="G377" s="92" t="str">
        <f t="shared" si="49"/>
        <v/>
      </c>
      <c r="H377" s="92" t="str">
        <f t="shared" si="53"/>
        <v/>
      </c>
      <c r="I377" s="92" t="str">
        <f t="shared" si="50"/>
        <v/>
      </c>
      <c r="J377" s="95"/>
      <c r="K377" s="95"/>
      <c r="L377" s="95"/>
      <c r="M377" s="95"/>
      <c r="N377" s="95"/>
    </row>
    <row r="378" spans="1:14" x14ac:dyDescent="0.2">
      <c r="A378" s="97"/>
      <c r="B378" s="97"/>
      <c r="C378" s="97"/>
      <c r="D378" s="97"/>
      <c r="E378" s="97"/>
      <c r="F378" s="97"/>
      <c r="G378" s="97"/>
      <c r="H378" s="97"/>
      <c r="I378" s="97"/>
      <c r="J378" s="95"/>
      <c r="K378" s="95"/>
      <c r="L378" s="95"/>
      <c r="M378" s="95"/>
      <c r="N378" s="95"/>
    </row>
    <row r="379" spans="1:14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95"/>
      <c r="K379" s="95"/>
      <c r="L379" s="95"/>
      <c r="M379" s="95"/>
      <c r="N379" s="95"/>
    </row>
    <row r="380" spans="1:14" x14ac:dyDescent="0.2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</row>
    <row r="381" spans="1:14" x14ac:dyDescent="0.2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</row>
    <row r="382" spans="1:14" x14ac:dyDescent="0.2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</row>
    <row r="383" spans="1:14" x14ac:dyDescent="0.2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</row>
    <row r="384" spans="1:14" x14ac:dyDescent="0.2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</row>
    <row r="385" spans="1:14" x14ac:dyDescent="0.2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</row>
    <row r="386" spans="1:14" x14ac:dyDescent="0.2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</row>
    <row r="387" spans="1:14" x14ac:dyDescent="0.2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</row>
    <row r="388" spans="1:14" x14ac:dyDescent="0.2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</row>
    <row r="389" spans="1:14" x14ac:dyDescent="0.2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</row>
    <row r="390" spans="1:14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95"/>
      <c r="K390" s="95"/>
      <c r="L390" s="95"/>
      <c r="M390" s="95"/>
      <c r="N390" s="95"/>
    </row>
    <row r="391" spans="1:14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95"/>
      <c r="K391" s="95"/>
      <c r="L391" s="95"/>
      <c r="M391" s="95"/>
      <c r="N391" s="95"/>
    </row>
    <row r="392" spans="1:14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95"/>
      <c r="K392" s="95"/>
      <c r="L392" s="95"/>
      <c r="M392" s="95"/>
      <c r="N392" s="95"/>
    </row>
    <row r="393" spans="1:14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95"/>
      <c r="K393" s="95"/>
      <c r="L393" s="95"/>
      <c r="M393" s="95"/>
      <c r="N393" s="95"/>
    </row>
    <row r="394" spans="1:14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95"/>
      <c r="K394" s="95"/>
      <c r="L394" s="95"/>
      <c r="M394" s="95"/>
      <c r="N394" s="95"/>
    </row>
    <row r="395" spans="1:14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95"/>
      <c r="K395" s="95"/>
      <c r="L395" s="95"/>
      <c r="M395" s="95"/>
      <c r="N395" s="95"/>
    </row>
    <row r="396" spans="1:14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95"/>
      <c r="K396" s="95"/>
      <c r="L396" s="95"/>
      <c r="M396" s="95"/>
      <c r="N396" s="95"/>
    </row>
    <row r="397" spans="1:14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95"/>
      <c r="K397" s="95"/>
      <c r="L397" s="95"/>
      <c r="M397" s="95"/>
      <c r="N397" s="95"/>
    </row>
    <row r="398" spans="1:14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95"/>
      <c r="K398" s="95"/>
      <c r="L398" s="95"/>
      <c r="M398" s="95"/>
      <c r="N398" s="95"/>
    </row>
    <row r="399" spans="1:14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95"/>
      <c r="K399" s="95"/>
      <c r="L399" s="95"/>
      <c r="M399" s="95"/>
      <c r="N399" s="95"/>
    </row>
    <row r="400" spans="1:14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95"/>
      <c r="K400" s="95"/>
      <c r="L400" s="95"/>
      <c r="M400" s="95"/>
      <c r="N400" s="95"/>
    </row>
    <row r="401" spans="1:14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95"/>
      <c r="K401" s="95"/>
      <c r="L401" s="95"/>
      <c r="M401" s="95"/>
      <c r="N401" s="95"/>
    </row>
    <row r="402" spans="1:14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95"/>
      <c r="K402" s="95"/>
      <c r="L402" s="95"/>
      <c r="M402" s="95"/>
      <c r="N402" s="95"/>
    </row>
    <row r="403" spans="1:14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95"/>
      <c r="K403" s="95"/>
      <c r="L403" s="95"/>
      <c r="M403" s="95"/>
      <c r="N403" s="95"/>
    </row>
    <row r="404" spans="1:14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95"/>
      <c r="K404" s="95"/>
      <c r="L404" s="95"/>
      <c r="M404" s="95"/>
      <c r="N404" s="95"/>
    </row>
    <row r="405" spans="1:14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95"/>
      <c r="K405" s="95"/>
      <c r="L405" s="95"/>
      <c r="M405" s="95"/>
      <c r="N405" s="95"/>
    </row>
    <row r="406" spans="1:14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95"/>
      <c r="K406" s="95"/>
      <c r="L406" s="95"/>
      <c r="M406" s="95"/>
      <c r="N406" s="95"/>
    </row>
    <row r="407" spans="1:14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95"/>
      <c r="K407" s="95"/>
      <c r="L407" s="95"/>
      <c r="M407" s="95"/>
      <c r="N407" s="95"/>
    </row>
    <row r="408" spans="1:14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95"/>
      <c r="K408" s="95"/>
      <c r="L408" s="95"/>
      <c r="M408" s="95"/>
      <c r="N408" s="95"/>
    </row>
    <row r="409" spans="1:14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95"/>
      <c r="K409" s="95"/>
      <c r="L409" s="95"/>
      <c r="M409" s="95"/>
      <c r="N409" s="95"/>
    </row>
    <row r="410" spans="1:14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95"/>
      <c r="K410" s="95"/>
      <c r="L410" s="95"/>
      <c r="M410" s="95"/>
      <c r="N410" s="95"/>
    </row>
    <row r="411" spans="1:14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95"/>
      <c r="K411" s="95"/>
      <c r="L411" s="95"/>
      <c r="M411" s="95"/>
      <c r="N411" s="95"/>
    </row>
    <row r="412" spans="1:14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95"/>
      <c r="K412" s="95"/>
      <c r="L412" s="95"/>
      <c r="M412" s="95"/>
      <c r="N412" s="95"/>
    </row>
    <row r="413" spans="1:14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95"/>
      <c r="K413" s="95"/>
      <c r="L413" s="95"/>
      <c r="M413" s="95"/>
      <c r="N413" s="95"/>
    </row>
    <row r="414" spans="1:14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95"/>
      <c r="K414" s="95"/>
      <c r="L414" s="95"/>
      <c r="M414" s="95"/>
      <c r="N414" s="95"/>
    </row>
    <row r="415" spans="1:14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95"/>
      <c r="K415" s="95"/>
      <c r="L415" s="95"/>
      <c r="M415" s="95"/>
      <c r="N415" s="95"/>
    </row>
    <row r="416" spans="1:14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95"/>
      <c r="K416" s="95"/>
      <c r="L416" s="95"/>
      <c r="M416" s="95"/>
      <c r="N416" s="95"/>
    </row>
    <row r="417" spans="1:14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95"/>
      <c r="K417" s="95"/>
      <c r="L417" s="95"/>
      <c r="M417" s="95"/>
      <c r="N417" s="95"/>
    </row>
    <row r="418" spans="1:14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95"/>
      <c r="K418" s="95"/>
      <c r="L418" s="95"/>
      <c r="M418" s="95"/>
      <c r="N418" s="95"/>
    </row>
    <row r="419" spans="1:14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95"/>
      <c r="K419" s="95"/>
      <c r="L419" s="95"/>
      <c r="M419" s="95"/>
      <c r="N419" s="95"/>
    </row>
    <row r="420" spans="1:14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95"/>
      <c r="K420" s="95"/>
      <c r="L420" s="95"/>
      <c r="M420" s="95"/>
      <c r="N420" s="95"/>
    </row>
    <row r="421" spans="1:14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95"/>
      <c r="K421" s="95"/>
      <c r="L421" s="95"/>
      <c r="M421" s="95"/>
      <c r="N421" s="95"/>
    </row>
    <row r="422" spans="1:14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95"/>
      <c r="K422" s="95"/>
      <c r="L422" s="95"/>
      <c r="M422" s="95"/>
      <c r="N422" s="95"/>
    </row>
    <row r="423" spans="1:14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95"/>
      <c r="K423" s="95"/>
      <c r="L423" s="95"/>
      <c r="M423" s="95"/>
      <c r="N423" s="95"/>
    </row>
    <row r="424" spans="1:14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95"/>
      <c r="K424" s="95"/>
      <c r="L424" s="95"/>
      <c r="M424" s="95"/>
      <c r="N424" s="95"/>
    </row>
    <row r="425" spans="1:14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95"/>
      <c r="K425" s="95"/>
      <c r="L425" s="95"/>
      <c r="M425" s="95"/>
      <c r="N425" s="95"/>
    </row>
    <row r="426" spans="1:14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95"/>
      <c r="K426" s="95"/>
      <c r="L426" s="95"/>
      <c r="M426" s="95"/>
      <c r="N426" s="95"/>
    </row>
    <row r="427" spans="1:14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95"/>
      <c r="K427" s="95"/>
      <c r="L427" s="95"/>
      <c r="M427" s="95"/>
      <c r="N427" s="95"/>
    </row>
    <row r="428" spans="1:14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95"/>
      <c r="K428" s="95"/>
      <c r="L428" s="95"/>
      <c r="M428" s="95"/>
      <c r="N428" s="95"/>
    </row>
    <row r="429" spans="1:14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95"/>
      <c r="K429" s="95"/>
      <c r="L429" s="95"/>
      <c r="M429" s="95"/>
      <c r="N429" s="95"/>
    </row>
    <row r="430" spans="1:14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95"/>
      <c r="K430" s="95"/>
      <c r="L430" s="95"/>
      <c r="M430" s="95"/>
      <c r="N430" s="95"/>
    </row>
    <row r="431" spans="1:14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95"/>
      <c r="K431" s="95"/>
      <c r="L431" s="95"/>
      <c r="M431" s="95"/>
      <c r="N431" s="95"/>
    </row>
    <row r="432" spans="1:14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95"/>
      <c r="K432" s="95"/>
      <c r="L432" s="95"/>
      <c r="M432" s="95"/>
      <c r="N432" s="95"/>
    </row>
    <row r="433" spans="1:14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95"/>
      <c r="K433" s="95"/>
      <c r="L433" s="95"/>
      <c r="M433" s="95"/>
      <c r="N433" s="95"/>
    </row>
    <row r="434" spans="1:14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95"/>
      <c r="K434" s="95"/>
      <c r="L434" s="95"/>
      <c r="M434" s="95"/>
      <c r="N434" s="95"/>
    </row>
    <row r="435" spans="1:14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95"/>
      <c r="K435" s="95"/>
      <c r="L435" s="95"/>
      <c r="M435" s="95"/>
      <c r="N435" s="95"/>
    </row>
    <row r="436" spans="1:14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95"/>
      <c r="K436" s="95"/>
      <c r="L436" s="95"/>
      <c r="M436" s="95"/>
      <c r="N436" s="95"/>
    </row>
    <row r="437" spans="1:14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95"/>
      <c r="K437" s="95"/>
      <c r="L437" s="95"/>
      <c r="M437" s="95"/>
      <c r="N437" s="95"/>
    </row>
    <row r="438" spans="1:14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95"/>
      <c r="K438" s="95"/>
      <c r="L438" s="95"/>
      <c r="M438" s="95"/>
      <c r="N438" s="95"/>
    </row>
    <row r="439" spans="1:14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95"/>
      <c r="K439" s="95"/>
      <c r="L439" s="95"/>
      <c r="M439" s="95"/>
      <c r="N439" s="95"/>
    </row>
    <row r="440" spans="1:14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95"/>
      <c r="K440" s="95"/>
      <c r="L440" s="95"/>
      <c r="M440" s="95"/>
      <c r="N440" s="95"/>
    </row>
    <row r="441" spans="1:14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95"/>
      <c r="K441" s="95"/>
      <c r="L441" s="95"/>
      <c r="M441" s="95"/>
      <c r="N441" s="95"/>
    </row>
    <row r="442" spans="1:14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95"/>
      <c r="K442" s="95"/>
      <c r="L442" s="95"/>
      <c r="M442" s="95"/>
      <c r="N442" s="95"/>
    </row>
    <row r="443" spans="1:14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95"/>
      <c r="K443" s="95"/>
      <c r="L443" s="95"/>
      <c r="M443" s="95"/>
      <c r="N443" s="95"/>
    </row>
    <row r="444" spans="1:14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95"/>
      <c r="K444" s="95"/>
      <c r="L444" s="95"/>
      <c r="M444" s="95"/>
      <c r="N444" s="95"/>
    </row>
    <row r="445" spans="1:14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95"/>
      <c r="K445" s="95"/>
      <c r="L445" s="95"/>
      <c r="M445" s="95"/>
      <c r="N445" s="95"/>
    </row>
    <row r="446" spans="1:14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95"/>
      <c r="K446" s="95"/>
      <c r="L446" s="95"/>
      <c r="M446" s="95"/>
      <c r="N446" s="95"/>
    </row>
    <row r="447" spans="1:14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95"/>
      <c r="K447" s="95"/>
      <c r="L447" s="95"/>
      <c r="M447" s="95"/>
      <c r="N447" s="95"/>
    </row>
    <row r="448" spans="1:14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95"/>
      <c r="K448" s="95"/>
      <c r="L448" s="95"/>
      <c r="M448" s="95"/>
      <c r="N448" s="95"/>
    </row>
    <row r="449" spans="1:14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95"/>
      <c r="K449" s="95"/>
      <c r="L449" s="95"/>
      <c r="M449" s="95"/>
      <c r="N449" s="95"/>
    </row>
    <row r="450" spans="1:14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95"/>
      <c r="K450" s="95"/>
      <c r="L450" s="95"/>
      <c r="M450" s="95"/>
      <c r="N450" s="95"/>
    </row>
    <row r="451" spans="1:14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95"/>
      <c r="K451" s="95"/>
      <c r="L451" s="95"/>
      <c r="M451" s="95"/>
      <c r="N451" s="95"/>
    </row>
    <row r="452" spans="1:14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95"/>
      <c r="K452" s="95"/>
      <c r="L452" s="95"/>
      <c r="M452" s="95"/>
      <c r="N452" s="95"/>
    </row>
    <row r="453" spans="1:14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95"/>
      <c r="K453" s="95"/>
      <c r="L453" s="95"/>
      <c r="M453" s="95"/>
      <c r="N453" s="95"/>
    </row>
    <row r="454" spans="1:14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95"/>
      <c r="K454" s="95"/>
      <c r="L454" s="95"/>
      <c r="M454" s="95"/>
      <c r="N454" s="95"/>
    </row>
    <row r="455" spans="1:14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95"/>
      <c r="K455" s="95"/>
      <c r="L455" s="95"/>
      <c r="M455" s="95"/>
      <c r="N455" s="95"/>
    </row>
    <row r="456" spans="1:14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95"/>
      <c r="K456" s="95"/>
      <c r="L456" s="95"/>
      <c r="M456" s="95"/>
      <c r="N456" s="95"/>
    </row>
    <row r="457" spans="1:14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95"/>
      <c r="K457" s="95"/>
      <c r="L457" s="95"/>
      <c r="M457" s="95"/>
      <c r="N457" s="95"/>
    </row>
    <row r="458" spans="1:14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95"/>
      <c r="K458" s="95"/>
      <c r="L458" s="95"/>
      <c r="M458" s="95"/>
      <c r="N458" s="95"/>
    </row>
    <row r="459" spans="1:14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95"/>
      <c r="K459" s="95"/>
      <c r="L459" s="95"/>
      <c r="M459" s="95"/>
      <c r="N459" s="95"/>
    </row>
    <row r="460" spans="1:14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95"/>
      <c r="K460" s="95"/>
      <c r="L460" s="95"/>
      <c r="M460" s="95"/>
      <c r="N460" s="95"/>
    </row>
    <row r="461" spans="1:14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95"/>
      <c r="K461" s="95"/>
      <c r="L461" s="95"/>
      <c r="M461" s="95"/>
      <c r="N461" s="95"/>
    </row>
    <row r="462" spans="1:14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95"/>
      <c r="K462" s="95"/>
      <c r="L462" s="95"/>
      <c r="M462" s="95"/>
      <c r="N462" s="95"/>
    </row>
    <row r="463" spans="1:14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95"/>
      <c r="K463" s="95"/>
      <c r="L463" s="95"/>
      <c r="M463" s="95"/>
      <c r="N463" s="95"/>
    </row>
    <row r="464" spans="1:14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95"/>
      <c r="K464" s="95"/>
      <c r="L464" s="95"/>
      <c r="M464" s="95"/>
      <c r="N464" s="95"/>
    </row>
    <row r="465" spans="1:14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95"/>
      <c r="K465" s="95"/>
      <c r="L465" s="95"/>
      <c r="M465" s="95"/>
      <c r="N465" s="95"/>
    </row>
    <row r="466" spans="1:14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95"/>
      <c r="K466" s="95"/>
      <c r="L466" s="95"/>
      <c r="M466" s="95"/>
      <c r="N466" s="95"/>
    </row>
    <row r="467" spans="1:14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95"/>
      <c r="K467" s="95"/>
      <c r="L467" s="95"/>
      <c r="M467" s="95"/>
      <c r="N467" s="95"/>
    </row>
    <row r="468" spans="1:14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95"/>
      <c r="K468" s="95"/>
      <c r="L468" s="95"/>
      <c r="M468" s="95"/>
      <c r="N468" s="95"/>
    </row>
    <row r="469" spans="1:14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95"/>
      <c r="K469" s="95"/>
      <c r="L469" s="95"/>
      <c r="M469" s="95"/>
      <c r="N469" s="95"/>
    </row>
    <row r="470" spans="1:14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95"/>
      <c r="K470" s="95"/>
      <c r="L470" s="95"/>
      <c r="M470" s="95"/>
      <c r="N470" s="95"/>
    </row>
    <row r="471" spans="1:14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95"/>
      <c r="K471" s="95"/>
      <c r="L471" s="95"/>
      <c r="M471" s="95"/>
      <c r="N471" s="95"/>
    </row>
    <row r="472" spans="1:14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95"/>
      <c r="K472" s="95"/>
      <c r="L472" s="95"/>
      <c r="M472" s="95"/>
      <c r="N472" s="95"/>
    </row>
    <row r="473" spans="1:14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95"/>
      <c r="K473" s="95"/>
      <c r="L473" s="95"/>
      <c r="M473" s="95"/>
      <c r="N473" s="95"/>
    </row>
    <row r="474" spans="1:14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95"/>
      <c r="K474" s="95"/>
      <c r="L474" s="95"/>
      <c r="M474" s="95"/>
      <c r="N474" s="95"/>
    </row>
    <row r="475" spans="1:14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95"/>
      <c r="K475" s="95"/>
      <c r="L475" s="95"/>
      <c r="M475" s="95"/>
      <c r="N475" s="95"/>
    </row>
    <row r="476" spans="1:14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95"/>
      <c r="K476" s="95"/>
      <c r="L476" s="95"/>
      <c r="M476" s="95"/>
      <c r="N476" s="95"/>
    </row>
    <row r="477" spans="1:14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95"/>
      <c r="K477" s="95"/>
      <c r="L477" s="95"/>
      <c r="M477" s="95"/>
      <c r="N477" s="95"/>
    </row>
    <row r="478" spans="1:14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95"/>
      <c r="K478" s="95"/>
      <c r="L478" s="95"/>
      <c r="M478" s="95"/>
      <c r="N478" s="95"/>
    </row>
    <row r="479" spans="1:14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95"/>
      <c r="K479" s="95"/>
      <c r="L479" s="95"/>
      <c r="M479" s="95"/>
      <c r="N479" s="95"/>
    </row>
    <row r="480" spans="1:14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95"/>
      <c r="K480" s="95"/>
      <c r="L480" s="95"/>
      <c r="M480" s="95"/>
      <c r="N480" s="95"/>
    </row>
    <row r="481" spans="1:14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95"/>
      <c r="K481" s="95"/>
      <c r="L481" s="95"/>
      <c r="M481" s="95"/>
      <c r="N481" s="95"/>
    </row>
    <row r="482" spans="1:14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95"/>
      <c r="K482" s="95"/>
      <c r="L482" s="95"/>
      <c r="M482" s="95"/>
      <c r="N482" s="95"/>
    </row>
    <row r="483" spans="1:14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95"/>
      <c r="K483" s="95"/>
      <c r="L483" s="95"/>
      <c r="M483" s="95"/>
      <c r="N483" s="95"/>
    </row>
    <row r="484" spans="1:14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95"/>
      <c r="K484" s="95"/>
      <c r="L484" s="95"/>
      <c r="M484" s="95"/>
      <c r="N484" s="95"/>
    </row>
    <row r="485" spans="1:14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95"/>
      <c r="K485" s="95"/>
      <c r="L485" s="95"/>
      <c r="M485" s="95"/>
      <c r="N485" s="95"/>
    </row>
    <row r="486" spans="1:14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95"/>
      <c r="K486" s="95"/>
      <c r="L486" s="95"/>
      <c r="M486" s="95"/>
      <c r="N486" s="95"/>
    </row>
    <row r="487" spans="1:14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95"/>
      <c r="K487" s="95"/>
      <c r="L487" s="95"/>
      <c r="M487" s="95"/>
      <c r="N487" s="95"/>
    </row>
    <row r="488" spans="1:14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95"/>
      <c r="K488" s="95"/>
      <c r="L488" s="95"/>
      <c r="M488" s="95"/>
      <c r="N488" s="95"/>
    </row>
    <row r="489" spans="1:14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95"/>
      <c r="K489" s="95"/>
      <c r="L489" s="95"/>
      <c r="M489" s="95"/>
      <c r="N489" s="95"/>
    </row>
    <row r="490" spans="1:14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95"/>
      <c r="K490" s="95"/>
      <c r="L490" s="95"/>
      <c r="M490" s="95"/>
      <c r="N490" s="95"/>
    </row>
    <row r="491" spans="1:14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95"/>
      <c r="K491" s="95"/>
      <c r="L491" s="95"/>
      <c r="M491" s="95"/>
      <c r="N491" s="95"/>
    </row>
    <row r="492" spans="1:14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95"/>
      <c r="K492" s="95"/>
      <c r="L492" s="95"/>
      <c r="M492" s="95"/>
      <c r="N492" s="95"/>
    </row>
    <row r="493" spans="1:14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95"/>
      <c r="K493" s="95"/>
      <c r="L493" s="95"/>
      <c r="M493" s="95"/>
      <c r="N493" s="95"/>
    </row>
    <row r="494" spans="1:14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95"/>
      <c r="K494" s="95"/>
      <c r="L494" s="95"/>
      <c r="M494" s="95"/>
      <c r="N494" s="95"/>
    </row>
    <row r="495" spans="1:14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95"/>
      <c r="K495" s="95"/>
      <c r="L495" s="95"/>
      <c r="M495" s="95"/>
      <c r="N495" s="95"/>
    </row>
    <row r="496" spans="1:14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95"/>
      <c r="K496" s="95"/>
      <c r="L496" s="95"/>
      <c r="M496" s="95"/>
      <c r="N496" s="95"/>
    </row>
    <row r="497" spans="1:14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95"/>
      <c r="K497" s="95"/>
      <c r="L497" s="95"/>
      <c r="M497" s="95"/>
      <c r="N497" s="95"/>
    </row>
    <row r="498" spans="1:14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95"/>
      <c r="K498" s="95"/>
      <c r="L498" s="95"/>
      <c r="M498" s="95"/>
      <c r="N498" s="95"/>
    </row>
    <row r="499" spans="1:14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95"/>
      <c r="K499" s="95"/>
      <c r="L499" s="95"/>
      <c r="M499" s="95"/>
      <c r="N499" s="95"/>
    </row>
    <row r="500" spans="1:14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95"/>
      <c r="K500" s="95"/>
      <c r="L500" s="95"/>
      <c r="M500" s="95"/>
      <c r="N500" s="95"/>
    </row>
    <row r="501" spans="1:14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95"/>
      <c r="K501" s="95"/>
      <c r="L501" s="95"/>
      <c r="M501" s="95"/>
      <c r="N501" s="95"/>
    </row>
    <row r="502" spans="1:14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95"/>
      <c r="K502" s="95"/>
      <c r="L502" s="95"/>
      <c r="M502" s="95"/>
      <c r="N502" s="95"/>
    </row>
    <row r="503" spans="1:14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95"/>
      <c r="K503" s="95"/>
      <c r="L503" s="95"/>
      <c r="M503" s="95"/>
      <c r="N503" s="95"/>
    </row>
    <row r="504" spans="1:14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95"/>
      <c r="K504" s="95"/>
      <c r="L504" s="95"/>
      <c r="M504" s="95"/>
      <c r="N504" s="95"/>
    </row>
    <row r="505" spans="1:14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95"/>
      <c r="K505" s="95"/>
      <c r="L505" s="95"/>
      <c r="M505" s="95"/>
      <c r="N505" s="95"/>
    </row>
    <row r="506" spans="1:14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95"/>
      <c r="K506" s="95"/>
      <c r="L506" s="95"/>
      <c r="M506" s="95"/>
      <c r="N506" s="95"/>
    </row>
    <row r="507" spans="1:14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95"/>
      <c r="K507" s="95"/>
      <c r="L507" s="95"/>
      <c r="M507" s="95"/>
      <c r="N507" s="95"/>
    </row>
    <row r="508" spans="1:14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95"/>
      <c r="K508" s="95"/>
      <c r="L508" s="95"/>
      <c r="M508" s="95"/>
      <c r="N508" s="95"/>
    </row>
    <row r="509" spans="1:14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95"/>
      <c r="K509" s="95"/>
      <c r="L509" s="95"/>
      <c r="M509" s="95"/>
      <c r="N509" s="95"/>
    </row>
    <row r="510" spans="1:14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95"/>
      <c r="K510" s="95"/>
      <c r="L510" s="95"/>
      <c r="M510" s="95"/>
      <c r="N510" s="95"/>
    </row>
    <row r="511" spans="1:14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95"/>
      <c r="K511" s="95"/>
      <c r="L511" s="95"/>
      <c r="M511" s="95"/>
      <c r="N511" s="95"/>
    </row>
    <row r="512" spans="1:14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95"/>
      <c r="K512" s="95"/>
      <c r="L512" s="95"/>
      <c r="M512" s="95"/>
      <c r="N512" s="95"/>
    </row>
    <row r="513" spans="1:14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95"/>
      <c r="K513" s="95"/>
      <c r="L513" s="95"/>
      <c r="M513" s="95"/>
      <c r="N513" s="95"/>
    </row>
    <row r="514" spans="1:14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95"/>
      <c r="K514" s="95"/>
      <c r="L514" s="95"/>
      <c r="M514" s="95"/>
      <c r="N514" s="95"/>
    </row>
    <row r="515" spans="1:14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95"/>
      <c r="K515" s="95"/>
      <c r="L515" s="95"/>
      <c r="M515" s="95"/>
      <c r="N515" s="95"/>
    </row>
    <row r="516" spans="1:14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95"/>
      <c r="K516" s="95"/>
      <c r="L516" s="95"/>
      <c r="M516" s="95"/>
      <c r="N516" s="95"/>
    </row>
    <row r="517" spans="1:14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95"/>
      <c r="K517" s="95"/>
      <c r="L517" s="95"/>
      <c r="M517" s="95"/>
      <c r="N517" s="95"/>
    </row>
    <row r="518" spans="1:14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95"/>
      <c r="K518" s="95"/>
      <c r="L518" s="95"/>
      <c r="M518" s="95"/>
      <c r="N518" s="95"/>
    </row>
    <row r="519" spans="1:14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95"/>
      <c r="K519" s="95"/>
      <c r="L519" s="95"/>
      <c r="M519" s="95"/>
      <c r="N519" s="95"/>
    </row>
    <row r="520" spans="1:14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95"/>
      <c r="K520" s="95"/>
      <c r="L520" s="95"/>
      <c r="M520" s="95"/>
      <c r="N520" s="95"/>
    </row>
    <row r="521" spans="1:14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95"/>
      <c r="K521" s="95"/>
      <c r="L521" s="95"/>
      <c r="M521" s="95"/>
      <c r="N521" s="95"/>
    </row>
    <row r="522" spans="1:14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95"/>
      <c r="K522" s="95"/>
      <c r="L522" s="95"/>
      <c r="M522" s="95"/>
      <c r="N522" s="95"/>
    </row>
    <row r="523" spans="1:14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95"/>
      <c r="K523" s="95"/>
      <c r="L523" s="95"/>
      <c r="M523" s="95"/>
      <c r="N523" s="95"/>
    </row>
    <row r="524" spans="1:14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95"/>
      <c r="K524" s="95"/>
      <c r="L524" s="95"/>
      <c r="M524" s="95"/>
      <c r="N524" s="95"/>
    </row>
    <row r="525" spans="1:14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95"/>
      <c r="K525" s="95"/>
      <c r="L525" s="95"/>
      <c r="M525" s="95"/>
      <c r="N525" s="95"/>
    </row>
    <row r="526" spans="1:14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95"/>
      <c r="K526" s="95"/>
      <c r="L526" s="95"/>
      <c r="M526" s="95"/>
      <c r="N526" s="95"/>
    </row>
    <row r="527" spans="1:14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95"/>
      <c r="K527" s="95"/>
      <c r="L527" s="95"/>
      <c r="M527" s="95"/>
      <c r="N527" s="95"/>
    </row>
    <row r="528" spans="1:14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95"/>
      <c r="K528" s="95"/>
      <c r="L528" s="95"/>
      <c r="M528" s="95"/>
      <c r="N528" s="95"/>
    </row>
    <row r="529" spans="1:14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95"/>
      <c r="K529" s="95"/>
      <c r="L529" s="95"/>
      <c r="M529" s="95"/>
      <c r="N529" s="95"/>
    </row>
    <row r="530" spans="1:14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95"/>
      <c r="K530" s="95"/>
      <c r="L530" s="95"/>
      <c r="M530" s="95"/>
      <c r="N530" s="95"/>
    </row>
    <row r="531" spans="1:14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95"/>
      <c r="K531" s="95"/>
      <c r="L531" s="95"/>
      <c r="M531" s="95"/>
      <c r="N531" s="95"/>
    </row>
    <row r="532" spans="1:14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95"/>
      <c r="K532" s="95"/>
      <c r="L532" s="95"/>
      <c r="M532" s="95"/>
      <c r="N532" s="95"/>
    </row>
    <row r="533" spans="1:14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95"/>
      <c r="K533" s="95"/>
      <c r="L533" s="95"/>
      <c r="M533" s="95"/>
      <c r="N533" s="95"/>
    </row>
    <row r="534" spans="1:14" x14ac:dyDescent="0.2">
      <c r="A534" s="98"/>
      <c r="B534" s="98"/>
      <c r="C534" s="98"/>
      <c r="D534" s="98"/>
      <c r="E534" s="98"/>
      <c r="F534" s="98"/>
      <c r="G534" s="98"/>
      <c r="H534" s="98"/>
      <c r="I534" s="98"/>
      <c r="J534" s="95"/>
      <c r="K534" s="95"/>
      <c r="L534" s="95"/>
      <c r="M534" s="95"/>
      <c r="N534" s="95"/>
    </row>
    <row r="535" spans="1:14" x14ac:dyDescent="0.2">
      <c r="A535" s="98"/>
      <c r="B535" s="98"/>
      <c r="C535" s="98"/>
      <c r="D535" s="98"/>
      <c r="E535" s="98"/>
      <c r="F535" s="98"/>
      <c r="G535" s="98"/>
      <c r="H535" s="98"/>
      <c r="I535" s="98"/>
      <c r="J535" s="95"/>
      <c r="K535" s="95"/>
      <c r="L535" s="95"/>
      <c r="M535" s="95"/>
      <c r="N535" s="95"/>
    </row>
    <row r="536" spans="1:14" x14ac:dyDescent="0.2">
      <c r="A536" s="98"/>
      <c r="B536" s="98"/>
      <c r="C536" s="98"/>
      <c r="D536" s="98"/>
      <c r="E536" s="98"/>
      <c r="F536" s="98"/>
      <c r="G536" s="98"/>
      <c r="H536" s="98"/>
      <c r="I536" s="98"/>
      <c r="J536" s="95"/>
      <c r="K536" s="95"/>
      <c r="L536" s="95"/>
      <c r="M536" s="95"/>
      <c r="N536" s="95"/>
    </row>
    <row r="537" spans="1:14" x14ac:dyDescent="0.2">
      <c r="A537" s="98"/>
      <c r="B537" s="98"/>
      <c r="C537" s="98"/>
      <c r="D537" s="98"/>
      <c r="E537" s="98"/>
      <c r="F537" s="98"/>
      <c r="G537" s="98"/>
      <c r="H537" s="98"/>
      <c r="I537" s="98"/>
      <c r="J537" s="95"/>
      <c r="K537" s="95"/>
      <c r="L537" s="95"/>
      <c r="M537" s="95"/>
      <c r="N537" s="95"/>
    </row>
    <row r="538" spans="1:14" x14ac:dyDescent="0.2">
      <c r="A538" s="98"/>
      <c r="B538" s="98"/>
      <c r="C538" s="98"/>
      <c r="D538" s="98"/>
      <c r="E538" s="98"/>
      <c r="F538" s="98"/>
      <c r="G538" s="98"/>
      <c r="H538" s="98"/>
      <c r="I538" s="98"/>
      <c r="J538" s="95"/>
      <c r="K538" s="95"/>
      <c r="L538" s="95"/>
      <c r="M538" s="95"/>
      <c r="N538" s="95"/>
    </row>
    <row r="539" spans="1:14" x14ac:dyDescent="0.2">
      <c r="A539" s="98"/>
      <c r="B539" s="98"/>
      <c r="C539" s="98"/>
      <c r="D539" s="98"/>
      <c r="E539" s="98"/>
      <c r="F539" s="98"/>
      <c r="G539" s="98"/>
      <c r="H539" s="98"/>
      <c r="I539" s="98"/>
      <c r="J539" s="95"/>
      <c r="K539" s="95"/>
      <c r="L539" s="95"/>
      <c r="M539" s="95"/>
      <c r="N539" s="95"/>
    </row>
    <row r="540" spans="1:14" x14ac:dyDescent="0.2">
      <c r="A540" s="98"/>
      <c r="B540" s="98"/>
      <c r="C540" s="98"/>
      <c r="D540" s="98"/>
      <c r="E540" s="98"/>
      <c r="F540" s="98"/>
      <c r="G540" s="98"/>
      <c r="H540" s="98"/>
      <c r="I540" s="98"/>
      <c r="J540" s="95"/>
      <c r="K540" s="95"/>
      <c r="L540" s="95"/>
      <c r="M540" s="95"/>
      <c r="N540" s="95"/>
    </row>
    <row r="541" spans="1:14" x14ac:dyDescent="0.2">
      <c r="A541" s="98"/>
      <c r="B541" s="98"/>
      <c r="C541" s="98"/>
      <c r="D541" s="98"/>
      <c r="E541" s="98"/>
      <c r="F541" s="98"/>
      <c r="G541" s="98"/>
      <c r="H541" s="98"/>
      <c r="I541" s="98"/>
      <c r="J541" s="95"/>
      <c r="K541" s="95"/>
      <c r="L541" s="95"/>
      <c r="M541" s="95"/>
      <c r="N541" s="95"/>
    </row>
    <row r="542" spans="1:14" x14ac:dyDescent="0.2">
      <c r="A542" s="98"/>
      <c r="B542" s="98"/>
      <c r="C542" s="98"/>
      <c r="D542" s="98"/>
      <c r="E542" s="98"/>
      <c r="F542" s="98"/>
      <c r="G542" s="98"/>
      <c r="H542" s="98"/>
      <c r="I542" s="98"/>
      <c r="J542" s="95"/>
      <c r="K542" s="95"/>
      <c r="L542" s="95"/>
      <c r="M542" s="95"/>
      <c r="N542" s="95"/>
    </row>
    <row r="543" spans="1:14" x14ac:dyDescent="0.2">
      <c r="A543" s="98"/>
      <c r="B543" s="98"/>
      <c r="C543" s="98"/>
      <c r="D543" s="98"/>
      <c r="E543" s="98"/>
      <c r="F543" s="98"/>
      <c r="G543" s="98"/>
      <c r="H543" s="98"/>
      <c r="I543" s="98"/>
      <c r="J543" s="95"/>
      <c r="K543" s="95"/>
      <c r="L543" s="95"/>
      <c r="M543" s="95"/>
      <c r="N543" s="95"/>
    </row>
    <row r="544" spans="1:14" x14ac:dyDescent="0.2">
      <c r="A544" s="98"/>
      <c r="B544" s="98"/>
      <c r="C544" s="98"/>
      <c r="D544" s="98"/>
      <c r="E544" s="98"/>
      <c r="F544" s="98"/>
      <c r="G544" s="98"/>
      <c r="H544" s="98"/>
      <c r="I544" s="98"/>
      <c r="J544" s="95"/>
      <c r="K544" s="95"/>
      <c r="L544" s="95"/>
      <c r="M544" s="95"/>
      <c r="N544" s="95"/>
    </row>
    <row r="545" spans="1:14" x14ac:dyDescent="0.2">
      <c r="A545" s="98"/>
      <c r="B545" s="98"/>
      <c r="C545" s="98"/>
      <c r="D545" s="98"/>
      <c r="E545" s="98"/>
      <c r="F545" s="98"/>
      <c r="G545" s="98"/>
      <c r="H545" s="98"/>
      <c r="I545" s="98"/>
      <c r="J545" s="95"/>
      <c r="K545" s="95"/>
      <c r="L545" s="95"/>
      <c r="M545" s="95"/>
      <c r="N545" s="95"/>
    </row>
    <row r="546" spans="1:14" x14ac:dyDescent="0.2">
      <c r="A546" s="98"/>
      <c r="B546" s="98"/>
      <c r="C546" s="98"/>
      <c r="D546" s="98"/>
      <c r="E546" s="98"/>
      <c r="F546" s="98"/>
      <c r="G546" s="98"/>
      <c r="H546" s="98"/>
      <c r="I546" s="98"/>
      <c r="J546" s="95"/>
      <c r="K546" s="95"/>
      <c r="L546" s="95"/>
      <c r="M546" s="95"/>
      <c r="N546" s="95"/>
    </row>
    <row r="547" spans="1:14" x14ac:dyDescent="0.2">
      <c r="A547" s="98"/>
      <c r="B547" s="98"/>
      <c r="C547" s="98"/>
      <c r="D547" s="98"/>
      <c r="E547" s="98"/>
      <c r="F547" s="98"/>
      <c r="G547" s="98"/>
      <c r="H547" s="98"/>
      <c r="I547" s="98"/>
      <c r="J547" s="95"/>
      <c r="K547" s="95"/>
      <c r="L547" s="95"/>
      <c r="M547" s="95"/>
      <c r="N547" s="95"/>
    </row>
    <row r="548" spans="1:14" x14ac:dyDescent="0.2">
      <c r="A548" s="98"/>
      <c r="B548" s="98"/>
      <c r="C548" s="98"/>
      <c r="D548" s="98"/>
      <c r="E548" s="98"/>
      <c r="F548" s="98"/>
      <c r="G548" s="98"/>
      <c r="H548" s="98"/>
      <c r="I548" s="98"/>
      <c r="J548" s="95"/>
      <c r="K548" s="95"/>
      <c r="L548" s="95"/>
      <c r="M548" s="95"/>
      <c r="N548" s="95"/>
    </row>
    <row r="549" spans="1:14" x14ac:dyDescent="0.2">
      <c r="A549" s="98"/>
      <c r="B549" s="98"/>
      <c r="C549" s="98"/>
      <c r="D549" s="98"/>
      <c r="E549" s="98"/>
      <c r="F549" s="98"/>
      <c r="G549" s="98"/>
      <c r="H549" s="98"/>
      <c r="I549" s="98"/>
      <c r="J549" s="95"/>
      <c r="K549" s="95"/>
      <c r="L549" s="95"/>
      <c r="M549" s="95"/>
      <c r="N549" s="95"/>
    </row>
    <row r="550" spans="1:14" x14ac:dyDescent="0.2">
      <c r="A550" s="98"/>
      <c r="B550" s="98"/>
      <c r="C550" s="98"/>
      <c r="D550" s="98"/>
      <c r="E550" s="98"/>
      <c r="F550" s="98"/>
      <c r="G550" s="98"/>
      <c r="H550" s="98"/>
      <c r="I550" s="98"/>
      <c r="J550" s="95"/>
      <c r="K550" s="95"/>
      <c r="L550" s="95"/>
      <c r="M550" s="95"/>
      <c r="N550" s="95"/>
    </row>
    <row r="551" spans="1:14" x14ac:dyDescent="0.2">
      <c r="A551" s="98"/>
      <c r="B551" s="98"/>
      <c r="C551" s="98"/>
      <c r="D551" s="98"/>
      <c r="E551" s="98"/>
      <c r="F551" s="98"/>
      <c r="G551" s="98"/>
      <c r="H551" s="98"/>
      <c r="I551" s="98"/>
      <c r="J551" s="95"/>
      <c r="K551" s="95"/>
      <c r="L551" s="95"/>
      <c r="M551" s="95"/>
      <c r="N551" s="95"/>
    </row>
    <row r="552" spans="1:14" x14ac:dyDescent="0.2">
      <c r="A552" s="98"/>
      <c r="B552" s="98"/>
      <c r="C552" s="98"/>
      <c r="D552" s="98"/>
      <c r="E552" s="98"/>
      <c r="F552" s="98"/>
      <c r="G552" s="98"/>
      <c r="H552" s="98"/>
      <c r="I552" s="98"/>
      <c r="J552" s="95"/>
      <c r="K552" s="95"/>
      <c r="L552" s="95"/>
      <c r="M552" s="95"/>
      <c r="N552" s="95"/>
    </row>
    <row r="553" spans="1:14" x14ac:dyDescent="0.2">
      <c r="A553" s="98"/>
      <c r="B553" s="98"/>
      <c r="C553" s="98"/>
      <c r="D553" s="98"/>
      <c r="E553" s="98"/>
      <c r="F553" s="98"/>
      <c r="G553" s="98"/>
      <c r="H553" s="98"/>
      <c r="I553" s="98"/>
      <c r="J553" s="95"/>
      <c r="K553" s="95"/>
      <c r="L553" s="95"/>
      <c r="M553" s="95"/>
      <c r="N553" s="95"/>
    </row>
    <row r="554" spans="1:14" x14ac:dyDescent="0.2">
      <c r="A554" s="98"/>
      <c r="B554" s="98"/>
      <c r="C554" s="98"/>
      <c r="D554" s="98"/>
      <c r="E554" s="98"/>
      <c r="F554" s="98"/>
      <c r="G554" s="98"/>
      <c r="H554" s="98"/>
      <c r="I554" s="98"/>
      <c r="J554" s="95"/>
      <c r="K554" s="95"/>
      <c r="L554" s="95"/>
      <c r="M554" s="95"/>
      <c r="N554" s="95"/>
    </row>
    <row r="555" spans="1:14" x14ac:dyDescent="0.2">
      <c r="A555" s="98"/>
      <c r="B555" s="98"/>
      <c r="C555" s="98"/>
      <c r="D555" s="98"/>
      <c r="E555" s="98"/>
      <c r="F555" s="98"/>
      <c r="G555" s="98"/>
      <c r="H555" s="98"/>
      <c r="I555" s="98"/>
      <c r="J555" s="95"/>
      <c r="K555" s="95"/>
      <c r="L555" s="95"/>
      <c r="M555" s="95"/>
      <c r="N555" s="95"/>
    </row>
    <row r="556" spans="1:14" x14ac:dyDescent="0.2">
      <c r="A556" s="98"/>
      <c r="B556" s="98"/>
      <c r="C556" s="98"/>
      <c r="D556" s="98"/>
      <c r="E556" s="98"/>
      <c r="F556" s="98"/>
      <c r="G556" s="98"/>
      <c r="H556" s="98"/>
      <c r="I556" s="98"/>
      <c r="J556" s="95"/>
      <c r="K556" s="95"/>
      <c r="L556" s="95"/>
      <c r="M556" s="95"/>
      <c r="N556" s="95"/>
    </row>
    <row r="557" spans="1:14" x14ac:dyDescent="0.2">
      <c r="A557" s="98"/>
      <c r="B557" s="98"/>
      <c r="C557" s="98"/>
      <c r="D557" s="98"/>
      <c r="E557" s="98"/>
      <c r="F557" s="98"/>
      <c r="G557" s="98"/>
      <c r="H557" s="98"/>
      <c r="I557" s="98"/>
      <c r="J557" s="95"/>
      <c r="K557" s="95"/>
      <c r="L557" s="95"/>
      <c r="M557" s="95"/>
      <c r="N557" s="95"/>
    </row>
    <row r="558" spans="1:14" x14ac:dyDescent="0.2">
      <c r="A558" s="98"/>
      <c r="B558" s="98"/>
      <c r="C558" s="98"/>
      <c r="D558" s="98"/>
      <c r="E558" s="98"/>
      <c r="F558" s="98"/>
      <c r="G558" s="98"/>
      <c r="H558" s="98"/>
      <c r="I558" s="98"/>
      <c r="J558" s="95"/>
      <c r="K558" s="95"/>
      <c r="L558" s="95"/>
      <c r="M558" s="95"/>
      <c r="N558" s="95"/>
    </row>
    <row r="559" spans="1:14" x14ac:dyDescent="0.2">
      <c r="A559" s="98"/>
      <c r="B559" s="98"/>
      <c r="C559" s="98"/>
      <c r="D559" s="98"/>
      <c r="E559" s="98"/>
      <c r="F559" s="98"/>
      <c r="G559" s="98"/>
      <c r="H559" s="98"/>
      <c r="I559" s="98"/>
      <c r="J559" s="95"/>
      <c r="K559" s="95"/>
      <c r="L559" s="95"/>
      <c r="M559" s="95"/>
      <c r="N559" s="95"/>
    </row>
  </sheetData>
  <mergeCells count="13">
    <mergeCell ref="A15:C15"/>
    <mergeCell ref="A7:C7"/>
    <mergeCell ref="A8:C8"/>
    <mergeCell ref="A11:C11"/>
    <mergeCell ref="A12:C12"/>
    <mergeCell ref="A13:C13"/>
    <mergeCell ref="A14:C14"/>
    <mergeCell ref="A6:C6"/>
    <mergeCell ref="A1:I1"/>
    <mergeCell ref="A4:C4"/>
    <mergeCell ref="F4:I4"/>
    <mergeCell ref="A5:C5"/>
    <mergeCell ref="F5:I5"/>
  </mergeCells>
  <phoneticPr fontId="13" type="noConversion"/>
  <pageMargins left="0.75" right="0.75" top="1" bottom="1" header="0.5" footer="0.5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13" sqref="D13"/>
    </sheetView>
  </sheetViews>
  <sheetFormatPr baseColWidth="10" defaultRowHeight="16" x14ac:dyDescent="0.2"/>
  <cols>
    <col min="3" max="3" width="5.33203125" bestFit="1" customWidth="1"/>
  </cols>
  <sheetData>
    <row r="1" spans="1:4" x14ac:dyDescent="0.2">
      <c r="A1" t="s">
        <v>127</v>
      </c>
    </row>
    <row r="3" spans="1:4" x14ac:dyDescent="0.2">
      <c r="A3" s="63" t="s">
        <v>72</v>
      </c>
      <c r="B3" s="64" t="s">
        <v>126</v>
      </c>
    </row>
    <row r="4" spans="1:4" x14ac:dyDescent="0.2">
      <c r="A4" s="63" t="s">
        <v>73</v>
      </c>
      <c r="B4" s="65">
        <v>58</v>
      </c>
    </row>
    <row r="5" spans="1:4" x14ac:dyDescent="0.2">
      <c r="A5" s="63" t="s">
        <v>74</v>
      </c>
      <c r="B5" s="65">
        <v>5</v>
      </c>
    </row>
    <row r="6" spans="1:4" x14ac:dyDescent="0.2">
      <c r="A6" s="63" t="s">
        <v>75</v>
      </c>
      <c r="B6" s="65">
        <v>5</v>
      </c>
    </row>
    <row r="8" spans="1:4" x14ac:dyDescent="0.2">
      <c r="A8" t="s">
        <v>76</v>
      </c>
      <c r="B8" s="137" t="s">
        <v>77</v>
      </c>
      <c r="C8" s="137"/>
      <c r="D8" t="s">
        <v>78</v>
      </c>
    </row>
    <row r="9" spans="1:4" x14ac:dyDescent="0.2">
      <c r="A9" s="7"/>
      <c r="B9" s="128" t="s">
        <v>118</v>
      </c>
      <c r="C9" s="129"/>
      <c r="D9" s="66">
        <v>25000</v>
      </c>
    </row>
    <row r="10" spans="1:4" x14ac:dyDescent="0.2">
      <c r="A10" s="7"/>
      <c r="B10" s="145" t="s">
        <v>119</v>
      </c>
      <c r="C10" s="146"/>
      <c r="D10" s="130"/>
    </row>
    <row r="11" spans="1:4" x14ac:dyDescent="0.2">
      <c r="A11" s="7"/>
      <c r="B11" s="147"/>
      <c r="C11" s="148"/>
      <c r="D11" s="131"/>
    </row>
    <row r="12" spans="1:4" x14ac:dyDescent="0.2">
      <c r="A12" s="7"/>
      <c r="B12" s="149"/>
      <c r="C12" s="150"/>
      <c r="D12" s="132">
        <v>25000</v>
      </c>
    </row>
    <row r="13" spans="1:4" x14ac:dyDescent="0.2">
      <c r="A13" s="7"/>
      <c r="B13" s="143"/>
      <c r="C13" s="144"/>
      <c r="D13" s="66"/>
    </row>
    <row r="14" spans="1:4" x14ac:dyDescent="0.2">
      <c r="A14" s="7"/>
      <c r="B14" s="143"/>
      <c r="C14" s="144"/>
      <c r="D14" s="66"/>
    </row>
    <row r="15" spans="1:4" x14ac:dyDescent="0.2">
      <c r="A15" s="7"/>
      <c r="B15" s="143"/>
      <c r="C15" s="144"/>
      <c r="D15" s="66"/>
    </row>
    <row r="16" spans="1:4" x14ac:dyDescent="0.2">
      <c r="A16" s="7"/>
      <c r="B16" s="143"/>
      <c r="C16" s="144"/>
      <c r="D16" s="66"/>
    </row>
    <row r="17" spans="1:4" x14ac:dyDescent="0.2">
      <c r="A17" s="7"/>
      <c r="B17" s="143"/>
      <c r="C17" s="144"/>
      <c r="D17" s="66"/>
    </row>
    <row r="18" spans="1:4" x14ac:dyDescent="0.2">
      <c r="A18" s="7"/>
      <c r="B18" s="143"/>
      <c r="C18" s="144"/>
      <c r="D18" s="66"/>
    </row>
    <row r="19" spans="1:4" x14ac:dyDescent="0.2">
      <c r="A19" s="7"/>
      <c r="B19" s="143"/>
      <c r="C19" s="144"/>
      <c r="D19" s="66"/>
    </row>
    <row r="20" spans="1:4" x14ac:dyDescent="0.2">
      <c r="A20" s="7"/>
      <c r="B20" s="143"/>
      <c r="C20" s="144"/>
      <c r="D20" s="66"/>
    </row>
    <row r="21" spans="1:4" x14ac:dyDescent="0.2">
      <c r="A21" s="7"/>
      <c r="B21" s="143"/>
      <c r="C21" s="144"/>
      <c r="D21" s="66"/>
    </row>
    <row r="23" spans="1:4" x14ac:dyDescent="0.2">
      <c r="C23" t="s">
        <v>39</v>
      </c>
      <c r="D23">
        <f>SUM(D9:D21)</f>
        <v>50000</v>
      </c>
    </row>
  </sheetData>
  <mergeCells count="11">
    <mergeCell ref="B8:C8"/>
    <mergeCell ref="B13:C13"/>
    <mergeCell ref="B20:C20"/>
    <mergeCell ref="B21:C21"/>
    <mergeCell ref="B14:C14"/>
    <mergeCell ref="B15:C15"/>
    <mergeCell ref="B16:C16"/>
    <mergeCell ref="B17:C17"/>
    <mergeCell ref="B18:C18"/>
    <mergeCell ref="B19:C19"/>
    <mergeCell ref="B10:C12"/>
  </mergeCells>
  <phoneticPr fontId="13" type="noConversion"/>
  <pageMargins left="0.75" right="0.75" top="1" bottom="1" header="0.5" footer="0.5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D67" sqref="D67"/>
    </sheetView>
  </sheetViews>
  <sheetFormatPr baseColWidth="10" defaultRowHeight="16" x14ac:dyDescent="0.2"/>
  <cols>
    <col min="1" max="1" width="23.83203125" bestFit="1" customWidth="1"/>
    <col min="4" max="5" width="11.5" bestFit="1" customWidth="1"/>
    <col min="6" max="6" width="23.83203125" bestFit="1" customWidth="1"/>
    <col min="9" max="10" width="11.5" bestFit="1" customWidth="1"/>
  </cols>
  <sheetData>
    <row r="1" spans="1:10" x14ac:dyDescent="0.2">
      <c r="A1" s="137" t="s">
        <v>100</v>
      </c>
      <c r="B1" s="137"/>
      <c r="C1" s="137"/>
    </row>
    <row r="3" spans="1:10" x14ac:dyDescent="0.2">
      <c r="A3" s="100" t="s">
        <v>29</v>
      </c>
      <c r="B3" s="101" t="s">
        <v>101</v>
      </c>
      <c r="C3" s="101" t="s">
        <v>102</v>
      </c>
      <c r="D3" s="101" t="s">
        <v>103</v>
      </c>
      <c r="E3" s="102" t="s">
        <v>104</v>
      </c>
      <c r="F3" s="103" t="s">
        <v>34</v>
      </c>
      <c r="G3" s="104" t="s">
        <v>101</v>
      </c>
      <c r="H3" s="104" t="s">
        <v>102</v>
      </c>
      <c r="I3" s="104" t="s">
        <v>103</v>
      </c>
      <c r="J3" s="105" t="s">
        <v>104</v>
      </c>
    </row>
    <row r="4" spans="1:10" x14ac:dyDescent="0.2">
      <c r="A4" s="106" t="s">
        <v>105</v>
      </c>
      <c r="B4" s="107">
        <f>IncomeandExpenseProforma!G4</f>
        <v>45</v>
      </c>
      <c r="C4" s="59">
        <v>7</v>
      </c>
      <c r="D4" s="58"/>
      <c r="E4" s="108"/>
      <c r="F4" s="109" t="s">
        <v>105</v>
      </c>
      <c r="G4" s="110"/>
      <c r="H4" s="111">
        <v>7</v>
      </c>
      <c r="I4" s="110"/>
      <c r="J4" s="112"/>
    </row>
    <row r="5" spans="1:10" x14ac:dyDescent="0.2">
      <c r="A5" s="113" t="s">
        <v>106</v>
      </c>
      <c r="B5" s="114">
        <v>10</v>
      </c>
      <c r="C5" s="107">
        <f>B4*B5*C4</f>
        <v>3150</v>
      </c>
      <c r="D5" s="115">
        <f>IncomeandExpenseProforma!C12</f>
        <v>0</v>
      </c>
      <c r="E5" s="116">
        <f>C5*D5</f>
        <v>0</v>
      </c>
      <c r="F5" s="109"/>
      <c r="G5" s="110"/>
      <c r="H5" s="111"/>
      <c r="I5" s="110"/>
      <c r="J5" s="112"/>
    </row>
    <row r="6" spans="1:10" x14ac:dyDescent="0.2">
      <c r="A6" s="113" t="s">
        <v>107</v>
      </c>
      <c r="B6" s="114">
        <v>9</v>
      </c>
      <c r="C6" s="107">
        <f>B6*B4*C4</f>
        <v>2835</v>
      </c>
      <c r="D6" s="115">
        <f>IncomeandExpenseProforma!C13</f>
        <v>0</v>
      </c>
      <c r="E6" s="116">
        <f>C6*D6</f>
        <v>0</v>
      </c>
      <c r="F6" s="109"/>
      <c r="G6" s="110"/>
      <c r="H6" s="111"/>
      <c r="I6" s="110"/>
      <c r="J6" s="112"/>
    </row>
    <row r="7" spans="1:10" x14ac:dyDescent="0.2">
      <c r="A7" s="113" t="s">
        <v>108</v>
      </c>
      <c r="B7" s="55">
        <v>8</v>
      </c>
      <c r="C7" s="58">
        <f>B4*C4*B7</f>
        <v>2520</v>
      </c>
      <c r="D7" s="55">
        <f>IncomeandExpenseProforma!C15</f>
        <v>4</v>
      </c>
      <c r="E7" s="116">
        <f t="shared" ref="E7:E13" si="0">C7*D7</f>
        <v>10080</v>
      </c>
      <c r="F7" s="109" t="s">
        <v>108</v>
      </c>
      <c r="G7" s="111">
        <v>8</v>
      </c>
      <c r="H7" s="110">
        <f>G4*G7*H4</f>
        <v>0</v>
      </c>
      <c r="I7" s="111">
        <f>'[1]Income and Expense Projections'!H14</f>
        <v>0</v>
      </c>
      <c r="J7" s="117">
        <f t="shared" ref="J7:J13" si="1">H7*I7</f>
        <v>0</v>
      </c>
    </row>
    <row r="8" spans="1:10" x14ac:dyDescent="0.2">
      <c r="A8" s="113" t="s">
        <v>109</v>
      </c>
      <c r="B8" s="55">
        <v>7</v>
      </c>
      <c r="C8" s="58">
        <f>B4*C4*B8</f>
        <v>2205</v>
      </c>
      <c r="D8" s="55">
        <f>IncomeandExpenseProforma!C16</f>
        <v>3</v>
      </c>
      <c r="E8" s="116">
        <f t="shared" si="0"/>
        <v>6615</v>
      </c>
      <c r="F8" s="109" t="s">
        <v>109</v>
      </c>
      <c r="G8" s="111">
        <v>7</v>
      </c>
      <c r="H8" s="110">
        <f>G8*G4*H4</f>
        <v>0</v>
      </c>
      <c r="I8" s="111">
        <f>'[1]Income and Expense Projections'!H15</f>
        <v>0</v>
      </c>
      <c r="J8" s="117">
        <f t="shared" si="1"/>
        <v>0</v>
      </c>
    </row>
    <row r="9" spans="1:10" x14ac:dyDescent="0.2">
      <c r="A9" s="113" t="s">
        <v>110</v>
      </c>
      <c r="B9" s="55">
        <v>6</v>
      </c>
      <c r="C9" s="58">
        <f>B4*C4*B9</f>
        <v>1890</v>
      </c>
      <c r="D9" s="55">
        <f>IncomeandExpenseProforma!C17</f>
        <v>3</v>
      </c>
      <c r="E9" s="116">
        <f>C9*D9</f>
        <v>5670</v>
      </c>
      <c r="F9" s="109" t="s">
        <v>110</v>
      </c>
      <c r="G9" s="111">
        <v>6</v>
      </c>
      <c r="H9" s="110">
        <f>G9*G4*H4</f>
        <v>0</v>
      </c>
      <c r="I9" s="111">
        <f>'[1]Income and Expense Projections'!H16</f>
        <v>0</v>
      </c>
      <c r="J9" s="117">
        <f t="shared" si="1"/>
        <v>0</v>
      </c>
    </row>
    <row r="10" spans="1:10" x14ac:dyDescent="0.2">
      <c r="A10" s="113" t="s">
        <v>111</v>
      </c>
      <c r="B10" s="55">
        <v>5</v>
      </c>
      <c r="C10" s="58">
        <f>B4*C4*B10</f>
        <v>1575</v>
      </c>
      <c r="D10" s="55">
        <f>IncomeandExpenseProforma!C18</f>
        <v>3</v>
      </c>
      <c r="E10" s="116">
        <f t="shared" si="0"/>
        <v>4725</v>
      </c>
      <c r="F10" s="109" t="s">
        <v>111</v>
      </c>
      <c r="G10" s="111">
        <v>5</v>
      </c>
      <c r="H10" s="110">
        <f>G10*G4*H4</f>
        <v>0</v>
      </c>
      <c r="I10" s="111">
        <f>'[1]Income and Expense Projections'!H17</f>
        <v>0</v>
      </c>
      <c r="J10" s="117">
        <f t="shared" si="1"/>
        <v>0</v>
      </c>
    </row>
    <row r="11" spans="1:10" x14ac:dyDescent="0.2">
      <c r="A11" s="113" t="s">
        <v>112</v>
      </c>
      <c r="B11" s="55">
        <v>4</v>
      </c>
      <c r="C11" s="58">
        <f>B4*C4*B11</f>
        <v>1260</v>
      </c>
      <c r="D11" s="55">
        <f>IncomeandExpenseProforma!C19</f>
        <v>0</v>
      </c>
      <c r="E11" s="116">
        <f t="shared" si="0"/>
        <v>0</v>
      </c>
      <c r="F11" s="109" t="s">
        <v>112</v>
      </c>
      <c r="G11" s="111">
        <v>4</v>
      </c>
      <c r="H11" s="110">
        <f>G11*G4*H4</f>
        <v>0</v>
      </c>
      <c r="I11" s="111">
        <f>'[1]Income and Expense Projections'!H18</f>
        <v>0</v>
      </c>
      <c r="J11" s="117">
        <f t="shared" si="1"/>
        <v>0</v>
      </c>
    </row>
    <row r="12" spans="1:10" x14ac:dyDescent="0.2">
      <c r="A12" s="113" t="s">
        <v>113</v>
      </c>
      <c r="B12" s="55">
        <v>3</v>
      </c>
      <c r="C12" s="58">
        <f>B4*C4*B12</f>
        <v>945</v>
      </c>
      <c r="D12" s="55">
        <f>IncomeandExpenseProforma!C20</f>
        <v>0</v>
      </c>
      <c r="E12" s="116">
        <f t="shared" si="0"/>
        <v>0</v>
      </c>
      <c r="F12" s="109" t="s">
        <v>113</v>
      </c>
      <c r="G12" s="111">
        <v>3</v>
      </c>
      <c r="H12" s="110">
        <f>G12*G4*H4</f>
        <v>0</v>
      </c>
      <c r="I12" s="111">
        <f>'[1]Income and Expense Projections'!H19</f>
        <v>0</v>
      </c>
      <c r="J12" s="117">
        <f t="shared" si="1"/>
        <v>0</v>
      </c>
    </row>
    <row r="13" spans="1:10" x14ac:dyDescent="0.2">
      <c r="A13" s="113" t="s">
        <v>114</v>
      </c>
      <c r="B13" s="55">
        <v>2</v>
      </c>
      <c r="C13" s="58">
        <f>B4*C4*B13</f>
        <v>630</v>
      </c>
      <c r="D13" s="55">
        <f>IncomeandExpenseProforma!C21</f>
        <v>0</v>
      </c>
      <c r="E13" s="116">
        <f t="shared" si="0"/>
        <v>0</v>
      </c>
      <c r="F13" s="109" t="s">
        <v>114</v>
      </c>
      <c r="G13" s="111">
        <v>2</v>
      </c>
      <c r="H13" s="110">
        <f>G13*G4*H4</f>
        <v>0</v>
      </c>
      <c r="I13" s="111">
        <f>'[1]Income and Expense Projections'!H20</f>
        <v>0</v>
      </c>
      <c r="J13" s="117">
        <f t="shared" si="1"/>
        <v>0</v>
      </c>
    </row>
    <row r="14" spans="1:10" x14ac:dyDescent="0.2">
      <c r="A14" s="113"/>
      <c r="B14" s="55"/>
      <c r="C14" s="55"/>
      <c r="D14" s="55"/>
      <c r="E14" s="108"/>
      <c r="F14" s="109"/>
      <c r="G14" s="111"/>
      <c r="H14" s="111"/>
      <c r="I14" s="111"/>
      <c r="J14" s="112"/>
    </row>
    <row r="15" spans="1:10" x14ac:dyDescent="0.2">
      <c r="A15" s="118"/>
      <c r="B15" s="119"/>
      <c r="C15" s="119" t="s">
        <v>39</v>
      </c>
      <c r="D15" s="120">
        <f>SUM(E5:E13)</f>
        <v>27090</v>
      </c>
      <c r="E15" s="121"/>
      <c r="F15" s="122"/>
      <c r="G15" s="123"/>
      <c r="H15" s="123" t="s">
        <v>39</v>
      </c>
      <c r="I15" s="124">
        <f>SUM(J7:J13)</f>
        <v>0</v>
      </c>
      <c r="J15" s="125"/>
    </row>
    <row r="16" spans="1:10" x14ac:dyDescent="0.2">
      <c r="A16" s="100" t="s">
        <v>30</v>
      </c>
      <c r="B16" s="101" t="s">
        <v>101</v>
      </c>
      <c r="C16" s="101" t="s">
        <v>102</v>
      </c>
      <c r="D16" s="101" t="s">
        <v>103</v>
      </c>
      <c r="E16" s="102" t="s">
        <v>104</v>
      </c>
      <c r="F16" s="103" t="s">
        <v>35</v>
      </c>
      <c r="G16" s="104" t="s">
        <v>101</v>
      </c>
      <c r="H16" s="104" t="s">
        <v>102</v>
      </c>
      <c r="I16" s="104" t="s">
        <v>103</v>
      </c>
      <c r="J16" s="105" t="s">
        <v>104</v>
      </c>
    </row>
    <row r="17" spans="1:10" x14ac:dyDescent="0.2">
      <c r="A17" s="106" t="s">
        <v>105</v>
      </c>
      <c r="B17" s="107">
        <f>IncomeandExpenseProforma!G4</f>
        <v>45</v>
      </c>
      <c r="C17" s="59">
        <v>7</v>
      </c>
      <c r="D17" s="58"/>
      <c r="E17" s="108"/>
      <c r="F17" s="109" t="s">
        <v>105</v>
      </c>
      <c r="G17" s="110"/>
      <c r="H17" s="111">
        <v>7</v>
      </c>
      <c r="I17" s="110"/>
      <c r="J17" s="112"/>
    </row>
    <row r="18" spans="1:10" x14ac:dyDescent="0.2">
      <c r="A18" s="113" t="s">
        <v>106</v>
      </c>
      <c r="B18" s="114">
        <v>10</v>
      </c>
      <c r="C18" s="107">
        <f>B18*B17*C17</f>
        <v>3150</v>
      </c>
      <c r="D18" s="115">
        <f>IncomeandExpenseProforma!D12</f>
        <v>0</v>
      </c>
      <c r="E18" s="116">
        <f>C18*D18</f>
        <v>0</v>
      </c>
      <c r="F18" s="109"/>
      <c r="G18" s="110"/>
      <c r="H18" s="111"/>
      <c r="I18" s="110"/>
      <c r="J18" s="112"/>
    </row>
    <row r="19" spans="1:10" x14ac:dyDescent="0.2">
      <c r="A19" s="113" t="s">
        <v>107</v>
      </c>
      <c r="B19" s="114">
        <v>9</v>
      </c>
      <c r="C19" s="107">
        <f>B19*B17*C17</f>
        <v>2835</v>
      </c>
      <c r="D19" s="115">
        <f>IncomeandExpenseProforma!D13</f>
        <v>0</v>
      </c>
      <c r="E19" s="116">
        <f>C19*D19</f>
        <v>0</v>
      </c>
      <c r="F19" s="109"/>
      <c r="G19" s="110"/>
      <c r="H19" s="111"/>
      <c r="I19" s="110"/>
      <c r="J19" s="112"/>
    </row>
    <row r="20" spans="1:10" x14ac:dyDescent="0.2">
      <c r="A20" s="113" t="s">
        <v>108</v>
      </c>
      <c r="B20" s="55">
        <v>8</v>
      </c>
      <c r="C20" s="58">
        <f>B20*B17*C17</f>
        <v>2520</v>
      </c>
      <c r="D20" s="55">
        <f>IncomeandExpenseProforma!D15</f>
        <v>6</v>
      </c>
      <c r="E20" s="116">
        <f t="shared" ref="E20:E26" si="2">C20*D20</f>
        <v>15120</v>
      </c>
      <c r="F20" s="109" t="s">
        <v>108</v>
      </c>
      <c r="G20" s="111">
        <v>8</v>
      </c>
      <c r="H20" s="110">
        <f>G17*G20*H17</f>
        <v>0</v>
      </c>
      <c r="I20" s="111">
        <f>'[1]Income and Expense Projections'!I14</f>
        <v>0</v>
      </c>
      <c r="J20" s="117">
        <f t="shared" ref="J20:J26" si="3">H20*I20</f>
        <v>0</v>
      </c>
    </row>
    <row r="21" spans="1:10" x14ac:dyDescent="0.2">
      <c r="A21" s="113" t="s">
        <v>109</v>
      </c>
      <c r="B21" s="55">
        <v>7</v>
      </c>
      <c r="C21" s="58">
        <f>B21*B17*C17</f>
        <v>2205</v>
      </c>
      <c r="D21" s="55">
        <f>IncomeandExpenseProforma!D16</f>
        <v>3</v>
      </c>
      <c r="E21" s="116">
        <f t="shared" si="2"/>
        <v>6615</v>
      </c>
      <c r="F21" s="109" t="s">
        <v>109</v>
      </c>
      <c r="G21" s="111">
        <v>7</v>
      </c>
      <c r="H21" s="110">
        <f>G21*G17*H17</f>
        <v>0</v>
      </c>
      <c r="I21" s="111">
        <f>'[1]Income and Expense Projections'!I15</f>
        <v>0</v>
      </c>
      <c r="J21" s="117">
        <f t="shared" si="3"/>
        <v>0</v>
      </c>
    </row>
    <row r="22" spans="1:10" x14ac:dyDescent="0.2">
      <c r="A22" s="113" t="s">
        <v>110</v>
      </c>
      <c r="B22" s="55">
        <v>6</v>
      </c>
      <c r="C22" s="58">
        <f>B17*C17*B22</f>
        <v>1890</v>
      </c>
      <c r="D22" s="55">
        <f>IncomeandExpenseProforma!D17</f>
        <v>3</v>
      </c>
      <c r="E22" s="116">
        <f t="shared" si="2"/>
        <v>5670</v>
      </c>
      <c r="F22" s="109" t="s">
        <v>110</v>
      </c>
      <c r="G22" s="111">
        <v>6</v>
      </c>
      <c r="H22" s="110">
        <f>G22*G17*H17</f>
        <v>0</v>
      </c>
      <c r="I22" s="111">
        <f>'[1]Income and Expense Projections'!I16</f>
        <v>0</v>
      </c>
      <c r="J22" s="117">
        <f t="shared" si="3"/>
        <v>0</v>
      </c>
    </row>
    <row r="23" spans="1:10" x14ac:dyDescent="0.2">
      <c r="A23" s="113" t="s">
        <v>111</v>
      </c>
      <c r="B23" s="55">
        <v>5</v>
      </c>
      <c r="C23" s="58">
        <f>B17*C17*B23</f>
        <v>1575</v>
      </c>
      <c r="D23" s="55">
        <f>IncomeandExpenseProforma!D18</f>
        <v>3</v>
      </c>
      <c r="E23" s="116">
        <f t="shared" si="2"/>
        <v>4725</v>
      </c>
      <c r="F23" s="109" t="s">
        <v>111</v>
      </c>
      <c r="G23" s="111">
        <v>5</v>
      </c>
      <c r="H23" s="110">
        <f>G23*G17*H17</f>
        <v>0</v>
      </c>
      <c r="I23" s="111">
        <f>'[1]Income and Expense Projections'!I17</f>
        <v>0</v>
      </c>
      <c r="J23" s="117">
        <f t="shared" si="3"/>
        <v>0</v>
      </c>
    </row>
    <row r="24" spans="1:10" x14ac:dyDescent="0.2">
      <c r="A24" s="113" t="s">
        <v>112</v>
      </c>
      <c r="B24" s="55">
        <v>4</v>
      </c>
      <c r="C24" s="58">
        <f>B17*C17*B24</f>
        <v>1260</v>
      </c>
      <c r="D24" s="55">
        <f>IncomeandExpenseProforma!D19</f>
        <v>0</v>
      </c>
      <c r="E24" s="116">
        <f t="shared" si="2"/>
        <v>0</v>
      </c>
      <c r="F24" s="109" t="s">
        <v>112</v>
      </c>
      <c r="G24" s="111">
        <v>4</v>
      </c>
      <c r="H24" s="110">
        <f>G24*G17*H17</f>
        <v>0</v>
      </c>
      <c r="I24" s="111">
        <f>'[1]Income and Expense Projections'!I18</f>
        <v>0</v>
      </c>
      <c r="J24" s="117">
        <f t="shared" si="3"/>
        <v>0</v>
      </c>
    </row>
    <row r="25" spans="1:10" x14ac:dyDescent="0.2">
      <c r="A25" s="113" t="s">
        <v>113</v>
      </c>
      <c r="B25" s="55">
        <v>3</v>
      </c>
      <c r="C25" s="58">
        <f>B17*C17*B25</f>
        <v>945</v>
      </c>
      <c r="D25" s="55">
        <f>IncomeandExpenseProforma!D20</f>
        <v>0</v>
      </c>
      <c r="E25" s="116">
        <f t="shared" si="2"/>
        <v>0</v>
      </c>
      <c r="F25" s="109" t="s">
        <v>113</v>
      </c>
      <c r="G25" s="111">
        <v>3</v>
      </c>
      <c r="H25" s="110">
        <f>G25*G17*H17</f>
        <v>0</v>
      </c>
      <c r="I25" s="111">
        <f>'[1]Income and Expense Projections'!I19</f>
        <v>0</v>
      </c>
      <c r="J25" s="117">
        <f t="shared" si="3"/>
        <v>0</v>
      </c>
    </row>
    <row r="26" spans="1:10" x14ac:dyDescent="0.2">
      <c r="A26" s="113" t="s">
        <v>114</v>
      </c>
      <c r="B26" s="55">
        <v>2</v>
      </c>
      <c r="C26" s="58">
        <f>B17*C17*B26</f>
        <v>630</v>
      </c>
      <c r="D26" s="55">
        <f>IncomeandExpenseProforma!D21</f>
        <v>0</v>
      </c>
      <c r="E26" s="116">
        <f t="shared" si="2"/>
        <v>0</v>
      </c>
      <c r="F26" s="109" t="s">
        <v>114</v>
      </c>
      <c r="G26" s="111">
        <v>2</v>
      </c>
      <c r="H26" s="110">
        <f>G26*G17*H17</f>
        <v>0</v>
      </c>
      <c r="I26" s="111">
        <f>'[1]Income and Expense Projections'!I20</f>
        <v>0</v>
      </c>
      <c r="J26" s="117">
        <f t="shared" si="3"/>
        <v>0</v>
      </c>
    </row>
    <row r="27" spans="1:10" x14ac:dyDescent="0.2">
      <c r="A27" s="113"/>
      <c r="B27" s="55"/>
      <c r="C27" s="55"/>
      <c r="D27" s="55"/>
      <c r="E27" s="108"/>
      <c r="F27" s="109"/>
      <c r="G27" s="111"/>
      <c r="H27" s="111"/>
      <c r="I27" s="111"/>
      <c r="J27" s="112"/>
    </row>
    <row r="28" spans="1:10" x14ac:dyDescent="0.2">
      <c r="A28" s="118"/>
      <c r="B28" s="119"/>
      <c r="C28" s="119" t="s">
        <v>39</v>
      </c>
      <c r="D28" s="120">
        <f>SUM(E18:E26)</f>
        <v>32130</v>
      </c>
      <c r="E28" s="121"/>
      <c r="F28" s="122"/>
      <c r="G28" s="123"/>
      <c r="H28" s="123" t="s">
        <v>39</v>
      </c>
      <c r="I28" s="124">
        <f>SUM(J20:J26)</f>
        <v>0</v>
      </c>
      <c r="J28" s="125"/>
    </row>
    <row r="29" spans="1:10" x14ac:dyDescent="0.2">
      <c r="A29" s="100" t="s">
        <v>31</v>
      </c>
      <c r="B29" s="101" t="s">
        <v>101</v>
      </c>
      <c r="C29" s="101" t="s">
        <v>102</v>
      </c>
      <c r="D29" s="101" t="s">
        <v>103</v>
      </c>
      <c r="E29" s="102" t="s">
        <v>104</v>
      </c>
      <c r="F29" s="103" t="s">
        <v>36</v>
      </c>
      <c r="G29" s="104" t="s">
        <v>101</v>
      </c>
      <c r="H29" s="104" t="s">
        <v>102</v>
      </c>
      <c r="I29" s="104" t="s">
        <v>103</v>
      </c>
      <c r="J29" s="105" t="s">
        <v>104</v>
      </c>
    </row>
    <row r="30" spans="1:10" x14ac:dyDescent="0.2">
      <c r="A30" s="106" t="s">
        <v>105</v>
      </c>
      <c r="B30" s="107">
        <f>IncomeandExpenseProforma!G4</f>
        <v>45</v>
      </c>
      <c r="C30" s="59">
        <v>7</v>
      </c>
      <c r="D30" s="58"/>
      <c r="E30" s="108"/>
      <c r="F30" s="109" t="s">
        <v>105</v>
      </c>
      <c r="G30" s="110">
        <v>40</v>
      </c>
      <c r="H30" s="111">
        <v>7</v>
      </c>
      <c r="I30" s="110"/>
      <c r="J30" s="112"/>
    </row>
    <row r="31" spans="1:10" x14ac:dyDescent="0.2">
      <c r="A31" s="113" t="s">
        <v>106</v>
      </c>
      <c r="B31" s="114">
        <v>10</v>
      </c>
      <c r="C31" s="107">
        <f>C30*B30*B31</f>
        <v>3150</v>
      </c>
      <c r="D31" s="115">
        <f>IncomeandExpenseProforma!E12</f>
        <v>0</v>
      </c>
      <c r="E31" s="116">
        <f>C31*D31</f>
        <v>0</v>
      </c>
      <c r="F31" s="109"/>
      <c r="G31" s="110"/>
      <c r="H31" s="111"/>
      <c r="I31" s="110"/>
      <c r="J31" s="112"/>
    </row>
    <row r="32" spans="1:10" x14ac:dyDescent="0.2">
      <c r="A32" s="113" t="s">
        <v>107</v>
      </c>
      <c r="B32" s="114">
        <v>9</v>
      </c>
      <c r="C32" s="107">
        <f>B32*B30*C30</f>
        <v>2835</v>
      </c>
      <c r="D32" s="115">
        <f>IncomeandExpenseProforma!E13</f>
        <v>0</v>
      </c>
      <c r="E32" s="116">
        <f>C32*D32</f>
        <v>0</v>
      </c>
      <c r="F32" s="109"/>
      <c r="G32" s="110"/>
      <c r="H32" s="111"/>
      <c r="I32" s="110"/>
      <c r="J32" s="112"/>
    </row>
    <row r="33" spans="1:10" x14ac:dyDescent="0.2">
      <c r="A33" s="113" t="s">
        <v>108</v>
      </c>
      <c r="B33" s="55">
        <v>8</v>
      </c>
      <c r="C33" s="58">
        <f>B33*B30*C30</f>
        <v>2520</v>
      </c>
      <c r="D33" s="55">
        <f>IncomeandExpenseProforma!E15</f>
        <v>6</v>
      </c>
      <c r="E33" s="116">
        <f>C33*D33</f>
        <v>15120</v>
      </c>
      <c r="F33" s="109" t="s">
        <v>108</v>
      </c>
      <c r="G33" s="111">
        <v>8</v>
      </c>
      <c r="H33" s="110">
        <f>G30*G33*H30</f>
        <v>2240</v>
      </c>
      <c r="I33" s="111">
        <f>'[1]Income and Expense Projections'!J14</f>
        <v>0</v>
      </c>
      <c r="J33" s="117">
        <f t="shared" ref="J33:J39" si="4">H33*I33</f>
        <v>0</v>
      </c>
    </row>
    <row r="34" spans="1:10" x14ac:dyDescent="0.2">
      <c r="A34" s="113" t="s">
        <v>109</v>
      </c>
      <c r="B34" s="55">
        <v>7</v>
      </c>
      <c r="C34" s="58">
        <f>B34*B30*C30</f>
        <v>2205</v>
      </c>
      <c r="D34" s="55">
        <f>IncomeandExpenseProforma!E16</f>
        <v>3</v>
      </c>
      <c r="E34" s="116">
        <f t="shared" ref="E34:E39" si="5">C34*D34</f>
        <v>6615</v>
      </c>
      <c r="F34" s="109" t="s">
        <v>109</v>
      </c>
      <c r="G34" s="111">
        <v>7</v>
      </c>
      <c r="H34" s="110">
        <f>G34*G30*H30</f>
        <v>1960</v>
      </c>
      <c r="I34" s="111">
        <f>'[1]Income and Expense Projections'!I15</f>
        <v>0</v>
      </c>
      <c r="J34" s="117">
        <f t="shared" si="4"/>
        <v>0</v>
      </c>
    </row>
    <row r="35" spans="1:10" x14ac:dyDescent="0.2">
      <c r="A35" s="113" t="s">
        <v>110</v>
      </c>
      <c r="B35" s="55">
        <v>6</v>
      </c>
      <c r="C35" s="58">
        <f>B30*C30*B35</f>
        <v>1890</v>
      </c>
      <c r="D35" s="55">
        <f>IncomeandExpenseProforma!E17</f>
        <v>3</v>
      </c>
      <c r="E35" s="116">
        <f t="shared" si="5"/>
        <v>5670</v>
      </c>
      <c r="F35" s="109" t="s">
        <v>110</v>
      </c>
      <c r="G35" s="111">
        <v>6</v>
      </c>
      <c r="H35" s="110">
        <f>G35*G30*H30</f>
        <v>1680</v>
      </c>
      <c r="I35" s="111">
        <f>'[1]Income and Expense Projections'!I16</f>
        <v>0</v>
      </c>
      <c r="J35" s="117">
        <f t="shared" si="4"/>
        <v>0</v>
      </c>
    </row>
    <row r="36" spans="1:10" x14ac:dyDescent="0.2">
      <c r="A36" s="113" t="s">
        <v>111</v>
      </c>
      <c r="B36" s="55">
        <v>5</v>
      </c>
      <c r="C36" s="58">
        <f>B30*C30*B36</f>
        <v>1575</v>
      </c>
      <c r="D36" s="55">
        <f>IncomeandExpenseProforma!E18</f>
        <v>3</v>
      </c>
      <c r="E36" s="116">
        <f t="shared" si="5"/>
        <v>4725</v>
      </c>
      <c r="F36" s="109" t="s">
        <v>111</v>
      </c>
      <c r="G36" s="111">
        <v>5</v>
      </c>
      <c r="H36" s="110">
        <f>G36*G30*H30</f>
        <v>1400</v>
      </c>
      <c r="I36" s="111">
        <f>'[1]Income and Expense Projections'!I17</f>
        <v>0</v>
      </c>
      <c r="J36" s="117">
        <f t="shared" si="4"/>
        <v>0</v>
      </c>
    </row>
    <row r="37" spans="1:10" x14ac:dyDescent="0.2">
      <c r="A37" s="113" t="s">
        <v>112</v>
      </c>
      <c r="B37" s="55">
        <v>4</v>
      </c>
      <c r="C37" s="58">
        <f>B30*C30*B37</f>
        <v>1260</v>
      </c>
      <c r="D37" s="55">
        <f>IncomeandExpenseProforma!E19</f>
        <v>0</v>
      </c>
      <c r="E37" s="116">
        <f t="shared" si="5"/>
        <v>0</v>
      </c>
      <c r="F37" s="109" t="s">
        <v>112</v>
      </c>
      <c r="G37" s="111">
        <v>4</v>
      </c>
      <c r="H37" s="110">
        <f>G37*G30*H30</f>
        <v>1120</v>
      </c>
      <c r="I37" s="111">
        <f>'[1]Income and Expense Projections'!I18</f>
        <v>0</v>
      </c>
      <c r="J37" s="117">
        <f t="shared" si="4"/>
        <v>0</v>
      </c>
    </row>
    <row r="38" spans="1:10" x14ac:dyDescent="0.2">
      <c r="A38" s="113" t="s">
        <v>113</v>
      </c>
      <c r="B38" s="55">
        <v>3</v>
      </c>
      <c r="C38" s="58">
        <f>B30*C30*B38</f>
        <v>945</v>
      </c>
      <c r="D38" s="55">
        <f>IncomeandExpenseProforma!E20</f>
        <v>0</v>
      </c>
      <c r="E38" s="116">
        <f t="shared" si="5"/>
        <v>0</v>
      </c>
      <c r="F38" s="109" t="s">
        <v>113</v>
      </c>
      <c r="G38" s="111">
        <v>3</v>
      </c>
      <c r="H38" s="110">
        <f>G38*G30*H30</f>
        <v>840</v>
      </c>
      <c r="I38" s="111">
        <f>'[1]Income and Expense Projections'!I19</f>
        <v>0</v>
      </c>
      <c r="J38" s="117">
        <f t="shared" si="4"/>
        <v>0</v>
      </c>
    </row>
    <row r="39" spans="1:10" x14ac:dyDescent="0.2">
      <c r="A39" s="113" t="s">
        <v>114</v>
      </c>
      <c r="B39" s="55">
        <v>2</v>
      </c>
      <c r="C39" s="58">
        <f>B30*C30*B39</f>
        <v>630</v>
      </c>
      <c r="D39" s="55">
        <f>IncomeandExpenseProforma!E21</f>
        <v>0</v>
      </c>
      <c r="E39" s="116">
        <f t="shared" si="5"/>
        <v>0</v>
      </c>
      <c r="F39" s="109" t="s">
        <v>114</v>
      </c>
      <c r="G39" s="111">
        <v>2</v>
      </c>
      <c r="H39" s="110">
        <f>G39*G30*H30</f>
        <v>560</v>
      </c>
      <c r="I39" s="111">
        <f>'[1]Income and Expense Projections'!I20</f>
        <v>0</v>
      </c>
      <c r="J39" s="117">
        <f t="shared" si="4"/>
        <v>0</v>
      </c>
    </row>
    <row r="40" spans="1:10" x14ac:dyDescent="0.2">
      <c r="A40" s="113"/>
      <c r="B40" s="55"/>
      <c r="C40" s="55"/>
      <c r="D40" s="55"/>
      <c r="E40" s="108"/>
      <c r="F40" s="109"/>
      <c r="G40" s="111"/>
      <c r="H40" s="111"/>
      <c r="I40" s="111"/>
      <c r="J40" s="112"/>
    </row>
    <row r="41" spans="1:10" x14ac:dyDescent="0.2">
      <c r="A41" s="118"/>
      <c r="B41" s="119"/>
      <c r="C41" s="119" t="s">
        <v>39</v>
      </c>
      <c r="D41" s="120">
        <f>SUM(E31:E39)</f>
        <v>32130</v>
      </c>
      <c r="E41" s="121"/>
      <c r="F41" s="122"/>
      <c r="G41" s="123"/>
      <c r="H41" s="123" t="s">
        <v>39</v>
      </c>
      <c r="I41" s="124">
        <f>SUM(J33:J39)</f>
        <v>0</v>
      </c>
      <c r="J41" s="125"/>
    </row>
    <row r="42" spans="1:10" x14ac:dyDescent="0.2">
      <c r="A42" s="100" t="s">
        <v>32</v>
      </c>
      <c r="B42" s="101" t="s">
        <v>101</v>
      </c>
      <c r="C42" s="101" t="s">
        <v>102</v>
      </c>
      <c r="D42" s="101" t="s">
        <v>103</v>
      </c>
      <c r="E42" s="102" t="s">
        <v>104</v>
      </c>
      <c r="F42" s="103" t="s">
        <v>37</v>
      </c>
      <c r="G42" s="104" t="s">
        <v>101</v>
      </c>
      <c r="H42" s="104" t="s">
        <v>102</v>
      </c>
      <c r="I42" s="104" t="s">
        <v>103</v>
      </c>
      <c r="J42" s="105" t="s">
        <v>104</v>
      </c>
    </row>
    <row r="43" spans="1:10" x14ac:dyDescent="0.2">
      <c r="A43" s="106" t="s">
        <v>105</v>
      </c>
      <c r="B43" s="107">
        <f>IncomeandExpenseProforma!G4</f>
        <v>45</v>
      </c>
      <c r="C43" s="59">
        <v>7</v>
      </c>
      <c r="D43" s="58"/>
      <c r="E43" s="108"/>
      <c r="F43" s="109" t="s">
        <v>105</v>
      </c>
      <c r="G43" s="110">
        <v>40</v>
      </c>
      <c r="H43" s="111">
        <v>7</v>
      </c>
      <c r="I43" s="110"/>
      <c r="J43" s="112"/>
    </row>
    <row r="44" spans="1:10" x14ac:dyDescent="0.2">
      <c r="A44" s="113" t="s">
        <v>106</v>
      </c>
      <c r="B44" s="114">
        <v>10</v>
      </c>
      <c r="C44" s="107">
        <f>B43*B44*C43</f>
        <v>3150</v>
      </c>
      <c r="D44" s="115">
        <f>IncomeandExpenseProforma!F12</f>
        <v>0</v>
      </c>
      <c r="E44" s="116">
        <f>C44*D44</f>
        <v>0</v>
      </c>
      <c r="F44" s="109"/>
      <c r="G44" s="110"/>
      <c r="H44" s="111"/>
      <c r="I44" s="110"/>
      <c r="J44" s="112"/>
    </row>
    <row r="45" spans="1:10" x14ac:dyDescent="0.2">
      <c r="A45" s="113" t="s">
        <v>107</v>
      </c>
      <c r="B45" s="114">
        <v>9</v>
      </c>
      <c r="C45" s="107">
        <f>B45*B43*C43</f>
        <v>2835</v>
      </c>
      <c r="D45" s="115">
        <f>IncomeandExpenseProforma!F13</f>
        <v>0</v>
      </c>
      <c r="E45" s="116">
        <f>C45*D45</f>
        <v>0</v>
      </c>
      <c r="F45" s="109"/>
      <c r="G45" s="110"/>
      <c r="H45" s="111"/>
      <c r="I45" s="110"/>
      <c r="J45" s="112"/>
    </row>
    <row r="46" spans="1:10" x14ac:dyDescent="0.2">
      <c r="A46" s="113" t="s">
        <v>108</v>
      </c>
      <c r="B46" s="55">
        <v>8</v>
      </c>
      <c r="C46" s="58">
        <f>B46*B43*C43</f>
        <v>2520</v>
      </c>
      <c r="D46" s="55">
        <f>IncomeandExpenseProforma!F15</f>
        <v>6</v>
      </c>
      <c r="E46" s="116">
        <f t="shared" ref="E46:E52" si="6">C46*D46</f>
        <v>15120</v>
      </c>
      <c r="F46" s="109" t="s">
        <v>108</v>
      </c>
      <c r="G46" s="111">
        <v>8</v>
      </c>
      <c r="H46" s="110">
        <f>G43*G46*H43</f>
        <v>2240</v>
      </c>
      <c r="I46" s="111">
        <f>'[1]Income and Expense Projections'!J14</f>
        <v>0</v>
      </c>
      <c r="J46" s="117">
        <f t="shared" ref="J46:J52" si="7">H46*I46</f>
        <v>0</v>
      </c>
    </row>
    <row r="47" spans="1:10" x14ac:dyDescent="0.2">
      <c r="A47" s="113" t="s">
        <v>109</v>
      </c>
      <c r="B47" s="55">
        <v>7</v>
      </c>
      <c r="C47" s="58">
        <f>B47*B43*C43</f>
        <v>2205</v>
      </c>
      <c r="D47" s="55">
        <f>IncomeandExpenseProforma!F16</f>
        <v>3</v>
      </c>
      <c r="E47" s="116">
        <f t="shared" si="6"/>
        <v>6615</v>
      </c>
      <c r="F47" s="109" t="s">
        <v>109</v>
      </c>
      <c r="G47" s="111">
        <v>7</v>
      </c>
      <c r="H47" s="110">
        <f>G47*G43*H43</f>
        <v>1960</v>
      </c>
      <c r="I47" s="111">
        <f>'[1]Income and Expense Projections'!J15</f>
        <v>0</v>
      </c>
      <c r="J47" s="117">
        <f t="shared" si="7"/>
        <v>0</v>
      </c>
    </row>
    <row r="48" spans="1:10" x14ac:dyDescent="0.2">
      <c r="A48" s="113" t="s">
        <v>110</v>
      </c>
      <c r="B48" s="55">
        <v>6</v>
      </c>
      <c r="C48" s="58">
        <f>B43*C43*B48</f>
        <v>1890</v>
      </c>
      <c r="D48" s="55">
        <f>IncomeandExpenseProforma!F17</f>
        <v>3</v>
      </c>
      <c r="E48" s="116">
        <f t="shared" si="6"/>
        <v>5670</v>
      </c>
      <c r="F48" s="109" t="s">
        <v>110</v>
      </c>
      <c r="G48" s="111">
        <v>6</v>
      </c>
      <c r="H48" s="110">
        <f>G48*G43*H43</f>
        <v>1680</v>
      </c>
      <c r="I48" s="111">
        <f>'[1]Income and Expense Projections'!J16</f>
        <v>0</v>
      </c>
      <c r="J48" s="117">
        <f t="shared" si="7"/>
        <v>0</v>
      </c>
    </row>
    <row r="49" spans="1:10" x14ac:dyDescent="0.2">
      <c r="A49" s="113" t="s">
        <v>111</v>
      </c>
      <c r="B49" s="55">
        <v>5</v>
      </c>
      <c r="C49" s="58">
        <f>B43*C43*B49</f>
        <v>1575</v>
      </c>
      <c r="D49" s="55">
        <f>IncomeandExpenseProforma!F18</f>
        <v>3</v>
      </c>
      <c r="E49" s="116">
        <f t="shared" si="6"/>
        <v>4725</v>
      </c>
      <c r="F49" s="109" t="s">
        <v>111</v>
      </c>
      <c r="G49" s="111">
        <v>5</v>
      </c>
      <c r="H49" s="110">
        <f>G49*G43*H43</f>
        <v>1400</v>
      </c>
      <c r="I49" s="111">
        <f>'[1]Income and Expense Projections'!J17</f>
        <v>0</v>
      </c>
      <c r="J49" s="117">
        <f t="shared" si="7"/>
        <v>0</v>
      </c>
    </row>
    <row r="50" spans="1:10" x14ac:dyDescent="0.2">
      <c r="A50" s="113" t="s">
        <v>112</v>
      </c>
      <c r="B50" s="55">
        <v>4</v>
      </c>
      <c r="C50" s="58">
        <f>B43*C43*B50</f>
        <v>1260</v>
      </c>
      <c r="D50" s="55">
        <f>IncomeandExpenseProforma!F19</f>
        <v>0</v>
      </c>
      <c r="E50" s="116">
        <f t="shared" si="6"/>
        <v>0</v>
      </c>
      <c r="F50" s="109" t="s">
        <v>112</v>
      </c>
      <c r="G50" s="111">
        <v>4</v>
      </c>
      <c r="H50" s="110">
        <f>G50*G43*H43</f>
        <v>1120</v>
      </c>
      <c r="I50" s="111">
        <f>'[1]Income and Expense Projections'!J18</f>
        <v>0</v>
      </c>
      <c r="J50" s="117">
        <f t="shared" si="7"/>
        <v>0</v>
      </c>
    </row>
    <row r="51" spans="1:10" x14ac:dyDescent="0.2">
      <c r="A51" s="113" t="s">
        <v>113</v>
      </c>
      <c r="B51" s="55">
        <v>3</v>
      </c>
      <c r="C51" s="58">
        <f>B43*C43*B51</f>
        <v>945</v>
      </c>
      <c r="D51" s="55">
        <f>IncomeandExpenseProforma!F20</f>
        <v>0</v>
      </c>
      <c r="E51" s="116">
        <f t="shared" si="6"/>
        <v>0</v>
      </c>
      <c r="F51" s="109" t="s">
        <v>113</v>
      </c>
      <c r="G51" s="111">
        <v>3</v>
      </c>
      <c r="H51" s="110">
        <f>G51*G43*H43</f>
        <v>840</v>
      </c>
      <c r="I51" s="111">
        <f>'[1]Income and Expense Projections'!J19</f>
        <v>0</v>
      </c>
      <c r="J51" s="117">
        <f t="shared" si="7"/>
        <v>0</v>
      </c>
    </row>
    <row r="52" spans="1:10" x14ac:dyDescent="0.2">
      <c r="A52" s="113" t="s">
        <v>114</v>
      </c>
      <c r="B52" s="55">
        <v>2</v>
      </c>
      <c r="C52" s="58">
        <f>B43*C43*B52</f>
        <v>630</v>
      </c>
      <c r="D52" s="55">
        <f>IncomeandExpenseProforma!F23</f>
        <v>0</v>
      </c>
      <c r="E52" s="116">
        <f t="shared" si="6"/>
        <v>0</v>
      </c>
      <c r="F52" s="109" t="s">
        <v>114</v>
      </c>
      <c r="G52" s="111">
        <v>2</v>
      </c>
      <c r="H52" s="110">
        <f>G52*G43*H43</f>
        <v>560</v>
      </c>
      <c r="I52" s="111">
        <f>'[1]Income and Expense Projections'!J20</f>
        <v>0</v>
      </c>
      <c r="J52" s="117">
        <f t="shared" si="7"/>
        <v>0</v>
      </c>
    </row>
    <row r="53" spans="1:10" x14ac:dyDescent="0.2">
      <c r="A53" s="113"/>
      <c r="B53" s="55"/>
      <c r="C53" s="55"/>
      <c r="D53" s="55"/>
      <c r="E53" s="108"/>
      <c r="F53" s="109"/>
      <c r="G53" s="111"/>
      <c r="H53" s="111"/>
      <c r="I53" s="111"/>
      <c r="J53" s="112"/>
    </row>
    <row r="54" spans="1:10" x14ac:dyDescent="0.2">
      <c r="A54" s="118"/>
      <c r="B54" s="119"/>
      <c r="C54" s="119" t="s">
        <v>39</v>
      </c>
      <c r="D54" s="120">
        <f>SUM(E46:E52)</f>
        <v>32130</v>
      </c>
      <c r="E54" s="121"/>
      <c r="F54" s="122"/>
      <c r="G54" s="123"/>
      <c r="H54" s="123" t="s">
        <v>39</v>
      </c>
      <c r="I54" s="124">
        <f>SUM(J46:J52)</f>
        <v>0</v>
      </c>
      <c r="J54" s="125"/>
    </row>
    <row r="55" spans="1:10" x14ac:dyDescent="0.2">
      <c r="A55" s="100" t="s">
        <v>33</v>
      </c>
      <c r="B55" s="101" t="s">
        <v>101</v>
      </c>
      <c r="C55" s="101" t="s">
        <v>102</v>
      </c>
      <c r="D55" s="101" t="s">
        <v>103</v>
      </c>
      <c r="E55" s="102" t="s">
        <v>104</v>
      </c>
      <c r="F55" s="103" t="s">
        <v>38</v>
      </c>
      <c r="G55" s="104" t="s">
        <v>101</v>
      </c>
      <c r="H55" s="104" t="s">
        <v>102</v>
      </c>
      <c r="I55" s="104" t="s">
        <v>103</v>
      </c>
      <c r="J55" s="105" t="s">
        <v>104</v>
      </c>
    </row>
    <row r="56" spans="1:10" x14ac:dyDescent="0.2">
      <c r="A56" s="106" t="s">
        <v>105</v>
      </c>
      <c r="B56" s="107">
        <f>IncomeandExpenseProforma!G4</f>
        <v>45</v>
      </c>
      <c r="C56" s="59">
        <v>7</v>
      </c>
      <c r="D56" s="58"/>
      <c r="E56" s="108"/>
      <c r="F56" s="109" t="s">
        <v>105</v>
      </c>
      <c r="G56" s="110">
        <v>40</v>
      </c>
      <c r="H56" s="111">
        <v>7</v>
      </c>
      <c r="I56" s="110"/>
      <c r="J56" s="112"/>
    </row>
    <row r="57" spans="1:10" x14ac:dyDescent="0.2">
      <c r="A57" s="109" t="s">
        <v>106</v>
      </c>
      <c r="B57" s="111">
        <v>10</v>
      </c>
      <c r="C57" s="107">
        <f>B57*B56*C56</f>
        <v>3150</v>
      </c>
      <c r="D57" s="115">
        <f>IncomeandExpenseProforma!G12</f>
        <v>0</v>
      </c>
      <c r="E57" s="116">
        <f>C57*D57</f>
        <v>0</v>
      </c>
      <c r="F57" s="109"/>
      <c r="G57" s="110"/>
      <c r="H57" s="111"/>
      <c r="I57" s="110"/>
      <c r="J57" s="112"/>
    </row>
    <row r="58" spans="1:10" x14ac:dyDescent="0.2">
      <c r="A58" s="109" t="s">
        <v>107</v>
      </c>
      <c r="B58" s="111">
        <v>9</v>
      </c>
      <c r="C58" s="107">
        <f>B58*B56*C56</f>
        <v>2835</v>
      </c>
      <c r="D58" s="115">
        <f>IncomeandExpenseProforma!G13</f>
        <v>0</v>
      </c>
      <c r="E58" s="116">
        <f>C58*D58</f>
        <v>0</v>
      </c>
      <c r="F58" s="109"/>
      <c r="G58" s="110"/>
      <c r="H58" s="111"/>
      <c r="I58" s="110"/>
      <c r="J58" s="112"/>
    </row>
    <row r="59" spans="1:10" x14ac:dyDescent="0.2">
      <c r="A59" s="113" t="s">
        <v>108</v>
      </c>
      <c r="B59" s="55">
        <v>8</v>
      </c>
      <c r="C59" s="58">
        <f>B59*B56*C56</f>
        <v>2520</v>
      </c>
      <c r="D59" s="55">
        <f>IncomeandExpenseProforma!G15</f>
        <v>6</v>
      </c>
      <c r="E59" s="116">
        <f t="shared" ref="E59:E65" si="8">C59*D59</f>
        <v>15120</v>
      </c>
      <c r="F59" s="109" t="s">
        <v>108</v>
      </c>
      <c r="G59" s="111">
        <v>8</v>
      </c>
      <c r="H59" s="110">
        <v>2240</v>
      </c>
      <c r="I59" s="111">
        <f>'[1]Income and Expense Projections'!L14</f>
        <v>0</v>
      </c>
      <c r="J59" s="117">
        <f t="shared" ref="J59:J65" si="9">H59*I59</f>
        <v>0</v>
      </c>
    </row>
    <row r="60" spans="1:10" x14ac:dyDescent="0.2">
      <c r="A60" s="113" t="s">
        <v>109</v>
      </c>
      <c r="B60" s="55">
        <v>7</v>
      </c>
      <c r="C60" s="58">
        <f>B60*B56*C56</f>
        <v>2205</v>
      </c>
      <c r="D60" s="55">
        <f>IncomeandExpenseProforma!G16</f>
        <v>3</v>
      </c>
      <c r="E60" s="116">
        <f t="shared" si="8"/>
        <v>6615</v>
      </c>
      <c r="F60" s="109" t="s">
        <v>109</v>
      </c>
      <c r="G60" s="111">
        <v>7</v>
      </c>
      <c r="H60" s="110">
        <v>1960</v>
      </c>
      <c r="I60" s="111">
        <f>'[1]Income and Expense Projections'!L15</f>
        <v>0</v>
      </c>
      <c r="J60" s="117">
        <f t="shared" si="9"/>
        <v>0</v>
      </c>
    </row>
    <row r="61" spans="1:10" x14ac:dyDescent="0.2">
      <c r="A61" s="113" t="s">
        <v>110</v>
      </c>
      <c r="B61" s="55">
        <v>6</v>
      </c>
      <c r="C61" s="58">
        <f>B56*C56*B61</f>
        <v>1890</v>
      </c>
      <c r="D61" s="55">
        <f>IncomeandExpenseProforma!G17</f>
        <v>3</v>
      </c>
      <c r="E61" s="116">
        <f t="shared" si="8"/>
        <v>5670</v>
      </c>
      <c r="F61" s="109" t="s">
        <v>110</v>
      </c>
      <c r="G61" s="111">
        <v>6</v>
      </c>
      <c r="H61" s="110">
        <v>1680</v>
      </c>
      <c r="I61" s="111">
        <f>'[1]Income and Expense Projections'!L16</f>
        <v>0</v>
      </c>
      <c r="J61" s="117">
        <f t="shared" si="9"/>
        <v>0</v>
      </c>
    </row>
    <row r="62" spans="1:10" x14ac:dyDescent="0.2">
      <c r="A62" s="113" t="s">
        <v>111</v>
      </c>
      <c r="B62" s="55">
        <v>5</v>
      </c>
      <c r="C62" s="58">
        <f>B56*C56*B62</f>
        <v>1575</v>
      </c>
      <c r="D62" s="55">
        <f>IncomeandExpenseProforma!G18</f>
        <v>3</v>
      </c>
      <c r="E62" s="116">
        <f t="shared" si="8"/>
        <v>4725</v>
      </c>
      <c r="F62" s="109" t="s">
        <v>111</v>
      </c>
      <c r="G62" s="111">
        <v>5</v>
      </c>
      <c r="H62" s="110">
        <v>1400</v>
      </c>
      <c r="I62" s="111">
        <f>'[1]Income and Expense Projections'!L17</f>
        <v>0</v>
      </c>
      <c r="J62" s="117">
        <f t="shared" si="9"/>
        <v>0</v>
      </c>
    </row>
    <row r="63" spans="1:10" x14ac:dyDescent="0.2">
      <c r="A63" s="113" t="s">
        <v>112</v>
      </c>
      <c r="B63" s="55">
        <v>4</v>
      </c>
      <c r="C63" s="58">
        <f>B56*C56*B63</f>
        <v>1260</v>
      </c>
      <c r="D63" s="55">
        <f>IncomeandExpenseProforma!G19</f>
        <v>0</v>
      </c>
      <c r="E63" s="116">
        <f t="shared" si="8"/>
        <v>0</v>
      </c>
      <c r="F63" s="109" t="s">
        <v>112</v>
      </c>
      <c r="G63" s="111">
        <v>4</v>
      </c>
      <c r="H63" s="110">
        <v>1120</v>
      </c>
      <c r="I63" s="111">
        <f>'[1]Income and Expense Projections'!L18</f>
        <v>0</v>
      </c>
      <c r="J63" s="117">
        <f t="shared" si="9"/>
        <v>0</v>
      </c>
    </row>
    <row r="64" spans="1:10" x14ac:dyDescent="0.2">
      <c r="A64" s="113" t="s">
        <v>113</v>
      </c>
      <c r="B64" s="55">
        <v>3</v>
      </c>
      <c r="C64" s="58">
        <f>B56*C56*B64</f>
        <v>945</v>
      </c>
      <c r="D64" s="55">
        <f>IncomeandExpenseProforma!G20</f>
        <v>0</v>
      </c>
      <c r="E64" s="116">
        <f t="shared" si="8"/>
        <v>0</v>
      </c>
      <c r="F64" s="109" t="s">
        <v>113</v>
      </c>
      <c r="G64" s="111">
        <v>3</v>
      </c>
      <c r="H64" s="110">
        <v>840</v>
      </c>
      <c r="I64" s="111">
        <f>'[1]Income and Expense Projections'!L19</f>
        <v>0</v>
      </c>
      <c r="J64" s="117">
        <f t="shared" si="9"/>
        <v>0</v>
      </c>
    </row>
    <row r="65" spans="1:10" x14ac:dyDescent="0.2">
      <c r="A65" s="113" t="s">
        <v>114</v>
      </c>
      <c r="B65" s="55">
        <v>2</v>
      </c>
      <c r="C65" s="58">
        <f>B56*C56*B65</f>
        <v>630</v>
      </c>
      <c r="D65" s="55">
        <f>IncomeandExpenseProforma!G21</f>
        <v>0</v>
      </c>
      <c r="E65" s="116">
        <f t="shared" si="8"/>
        <v>0</v>
      </c>
      <c r="F65" s="109" t="s">
        <v>114</v>
      </c>
      <c r="G65" s="111">
        <v>2</v>
      </c>
      <c r="H65" s="110">
        <v>560</v>
      </c>
      <c r="I65" s="111">
        <f>'[1]Income and Expense Projections'!L1+'[1]Income and Expense Projections'!L1+'[1]Income and Expense Projections'!L20</f>
        <v>0</v>
      </c>
      <c r="J65" s="117">
        <f t="shared" si="9"/>
        <v>0</v>
      </c>
    </row>
    <row r="66" spans="1:10" x14ac:dyDescent="0.2">
      <c r="A66" s="113"/>
      <c r="B66" s="55"/>
      <c r="C66" s="55"/>
      <c r="D66" s="55"/>
      <c r="E66" s="108"/>
      <c r="F66" s="109"/>
      <c r="G66" s="111"/>
      <c r="H66" s="111"/>
      <c r="I66" s="111"/>
      <c r="J66" s="112"/>
    </row>
    <row r="67" spans="1:10" x14ac:dyDescent="0.2">
      <c r="A67" s="118"/>
      <c r="B67" s="119"/>
      <c r="C67" s="119" t="s">
        <v>39</v>
      </c>
      <c r="D67" s="120">
        <f>SUM(E59:E65)</f>
        <v>32130</v>
      </c>
      <c r="E67" s="121"/>
      <c r="F67" s="122"/>
      <c r="G67" s="123"/>
      <c r="H67" s="123" t="s">
        <v>39</v>
      </c>
      <c r="I67" s="124">
        <f>SUM(J56:J65)</f>
        <v>0</v>
      </c>
      <c r="J67" s="125"/>
    </row>
  </sheetData>
  <mergeCells count="1">
    <mergeCell ref="A1:C1"/>
  </mergeCells>
  <phoneticPr fontId="13" type="noConversion"/>
  <pageMargins left="0.75" right="0.75" top="1" bottom="1" header="0.5" footer="0.5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8" sqref="B8"/>
    </sheetView>
  </sheetViews>
  <sheetFormatPr baseColWidth="10" defaultRowHeight="16" x14ac:dyDescent="0.2"/>
  <cols>
    <col min="1" max="1" width="24.1640625" bestFit="1" customWidth="1"/>
  </cols>
  <sheetData>
    <row r="1" spans="1:2" x14ac:dyDescent="0.2">
      <c r="A1" t="s">
        <v>115</v>
      </c>
    </row>
    <row r="3" spans="1:2" x14ac:dyDescent="0.2">
      <c r="A3" t="s">
        <v>116</v>
      </c>
    </row>
    <row r="4" spans="1:2" x14ac:dyDescent="0.2">
      <c r="A4" t="s">
        <v>121</v>
      </c>
      <c r="B4">
        <f>B5</f>
        <v>30100</v>
      </c>
    </row>
    <row r="5" spans="1:2" x14ac:dyDescent="0.2">
      <c r="A5" t="s">
        <v>122</v>
      </c>
      <c r="B5">
        <f>(B8*10%)+B6</f>
        <v>30100</v>
      </c>
    </row>
    <row r="6" spans="1:2" x14ac:dyDescent="0.2">
      <c r="A6">
        <v>8</v>
      </c>
      <c r="B6">
        <v>27500</v>
      </c>
    </row>
    <row r="7" spans="1:2" x14ac:dyDescent="0.2">
      <c r="A7">
        <v>7</v>
      </c>
      <c r="B7">
        <v>27500</v>
      </c>
    </row>
    <row r="8" spans="1:2" x14ac:dyDescent="0.2">
      <c r="A8">
        <v>6</v>
      </c>
      <c r="B8">
        <v>26000</v>
      </c>
    </row>
    <row r="9" spans="1:2" x14ac:dyDescent="0.2">
      <c r="A9">
        <v>5</v>
      </c>
      <c r="B9">
        <v>26000</v>
      </c>
    </row>
    <row r="10" spans="1:2" x14ac:dyDescent="0.2">
      <c r="A10">
        <v>4</v>
      </c>
      <c r="B10">
        <v>26000</v>
      </c>
    </row>
    <row r="11" spans="1:2" x14ac:dyDescent="0.2">
      <c r="A11">
        <v>3</v>
      </c>
      <c r="B11">
        <v>26000</v>
      </c>
    </row>
    <row r="12" spans="1:2" x14ac:dyDescent="0.2">
      <c r="A12">
        <v>2</v>
      </c>
      <c r="B12">
        <v>26000</v>
      </c>
    </row>
    <row r="13" spans="1:2" x14ac:dyDescent="0.2">
      <c r="A13" t="s">
        <v>51</v>
      </c>
    </row>
  </sheetData>
  <phoneticPr fontId="13" type="noConversion"/>
  <pageMargins left="0.75" right="0.75" top="1" bottom="1" header="0.5" footer="0.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IncomeandExpenseProforma</vt:lpstr>
      <vt:lpstr>Loan calculator</vt:lpstr>
      <vt:lpstr>Cost to make charter ready</vt:lpstr>
      <vt:lpstr>Provisioning Worksheet</vt:lpstr>
      <vt:lpstr>CharterRateWorksheet</vt:lpstr>
    </vt:vector>
  </TitlesOfParts>
  <Company>Denison Yacht Sales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Wiley Sharp</dc:creator>
  <cp:lastModifiedBy>Microsoft Office User</cp:lastModifiedBy>
  <cp:lastPrinted>2016-03-07T19:01:14Z</cp:lastPrinted>
  <dcterms:created xsi:type="dcterms:W3CDTF">2015-09-14T15:19:28Z</dcterms:created>
  <dcterms:modified xsi:type="dcterms:W3CDTF">2016-12-10T17:26:47Z</dcterms:modified>
</cp:coreProperties>
</file>